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WIN02995.K1000904.cdcs.datev-cs.de\UserDirs\1000904U00023\Desktop\"/>
    </mc:Choice>
  </mc:AlternateContent>
  <bookViews>
    <workbookView xWindow="0" yWindow="0" windowWidth="28800" windowHeight="12300" tabRatio="730"/>
  </bookViews>
  <sheets>
    <sheet name="Master Data" sheetId="11" r:id="rId1"/>
    <sheet name="Meal allowances" sheetId="14" r:id="rId2"/>
    <sheet name="Travel costs" sheetId="9" r:id="rId3"/>
    <sheet name="Expenses and receipts" sheetId="10" r:id="rId4"/>
    <sheet name="refundable travel expenses" sheetId="4" r:id="rId5"/>
    <sheet name="Werte" sheetId="7" state="hidden" r:id="rId6"/>
    <sheet name="Lohndatei" sheetId="12" state="hidden" r:id="rId7"/>
    <sheet name="Fibudatei" sheetId="13" state="hidden" r:id="rId8"/>
  </sheets>
  <definedNames>
    <definedName name="Ab_8_bis_24_Stunden__Betrag_in_Euro">Werte!$C$2:$C$65518</definedName>
    <definedName name="_xlnm.Print_Area" localSheetId="4">'refundable travel expenses'!$A$1:$D$36</definedName>
    <definedName name="_xlnm.Print_Area" localSheetId="5">Werte!$A$1:$K$17</definedName>
    <definedName name="Land" localSheetId="5">Werte!$A$2:$A$17</definedName>
    <definedName name="Land">Werte!$A$2:$A$65518</definedName>
    <definedName name="Mind._24_Stunden__Betrag_in_Euro">Werte!$B$2:$B$65518</definedName>
    <definedName name="Pauschale_für_eine_Übernachtung_in_Euro">Werte!$D$2:$D$65518</definedName>
  </definedNames>
  <calcPr calcId="162913"/>
</workbook>
</file>

<file path=xl/calcChain.xml><?xml version="1.0" encoding="utf-8"?>
<calcChain xmlns="http://schemas.openxmlformats.org/spreadsheetml/2006/main">
  <c r="I14" i="9" l="1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13" i="9"/>
  <c r="AB6" i="14" l="1"/>
  <c r="AB7" i="14"/>
  <c r="AB5" i="14"/>
  <c r="AJ43" i="14" l="1"/>
  <c r="AI43" i="14"/>
  <c r="AH43" i="14"/>
  <c r="X43" i="14"/>
  <c r="O43" i="14"/>
  <c r="P43" i="14" s="1"/>
  <c r="Q43" i="14" s="1"/>
  <c r="M43" i="14"/>
  <c r="L43" i="14"/>
  <c r="K43" i="14"/>
  <c r="AJ42" i="14"/>
  <c r="AI42" i="14"/>
  <c r="AH42" i="14"/>
  <c r="X42" i="14"/>
  <c r="O42" i="14"/>
  <c r="P42" i="14" s="1"/>
  <c r="Q42" i="14" s="1"/>
  <c r="M42" i="14"/>
  <c r="L42" i="14"/>
  <c r="K42" i="14"/>
  <c r="AJ41" i="14"/>
  <c r="AI41" i="14"/>
  <c r="AH41" i="14"/>
  <c r="X41" i="14"/>
  <c r="O41" i="14"/>
  <c r="P41" i="14" s="1"/>
  <c r="Q41" i="14" s="1"/>
  <c r="M41" i="14"/>
  <c r="L41" i="14"/>
  <c r="K41" i="14"/>
  <c r="AJ40" i="14"/>
  <c r="AI40" i="14"/>
  <c r="AH40" i="14"/>
  <c r="X40" i="14"/>
  <c r="O40" i="14"/>
  <c r="P40" i="14" s="1"/>
  <c r="Q40" i="14" s="1"/>
  <c r="M40" i="14"/>
  <c r="L40" i="14"/>
  <c r="K40" i="14"/>
  <c r="AJ39" i="14"/>
  <c r="AI39" i="14"/>
  <c r="AH39" i="14"/>
  <c r="X39" i="14"/>
  <c r="O39" i="14"/>
  <c r="P39" i="14" s="1"/>
  <c r="Q39" i="14" s="1"/>
  <c r="M39" i="14"/>
  <c r="L39" i="14"/>
  <c r="K39" i="14"/>
  <c r="AJ38" i="14"/>
  <c r="AI38" i="14"/>
  <c r="AH38" i="14"/>
  <c r="X38" i="14"/>
  <c r="O38" i="14"/>
  <c r="P38" i="14" s="1"/>
  <c r="Q38" i="14" s="1"/>
  <c r="M38" i="14"/>
  <c r="L38" i="14"/>
  <c r="K38" i="14"/>
  <c r="AJ37" i="14"/>
  <c r="AI37" i="14"/>
  <c r="AH37" i="14"/>
  <c r="X37" i="14"/>
  <c r="O37" i="14"/>
  <c r="P37" i="14" s="1"/>
  <c r="Q37" i="14" s="1"/>
  <c r="M37" i="14"/>
  <c r="L37" i="14"/>
  <c r="K37" i="14"/>
  <c r="AJ36" i="14"/>
  <c r="AI36" i="14"/>
  <c r="AH36" i="14"/>
  <c r="X36" i="14"/>
  <c r="O36" i="14"/>
  <c r="P36" i="14" s="1"/>
  <c r="Q36" i="14" s="1"/>
  <c r="M36" i="14"/>
  <c r="L36" i="14"/>
  <c r="K36" i="14"/>
  <c r="AJ35" i="14"/>
  <c r="AI35" i="14"/>
  <c r="AH35" i="14"/>
  <c r="X35" i="14"/>
  <c r="O35" i="14"/>
  <c r="P35" i="14" s="1"/>
  <c r="Q35" i="14" s="1"/>
  <c r="M35" i="14"/>
  <c r="L35" i="14"/>
  <c r="K35" i="14"/>
  <c r="AJ34" i="14"/>
  <c r="AI34" i="14"/>
  <c r="AH34" i="14"/>
  <c r="X34" i="14"/>
  <c r="O34" i="14"/>
  <c r="P34" i="14" s="1"/>
  <c r="Q34" i="14" s="1"/>
  <c r="M34" i="14"/>
  <c r="L34" i="14"/>
  <c r="K34" i="14"/>
  <c r="AJ33" i="14"/>
  <c r="AI33" i="14"/>
  <c r="AH33" i="14"/>
  <c r="O33" i="14"/>
  <c r="P33" i="14" s="1"/>
  <c r="M33" i="14"/>
  <c r="X33" i="14" s="1"/>
  <c r="L33" i="14"/>
  <c r="K33" i="14"/>
  <c r="AJ32" i="14"/>
  <c r="AI32" i="14"/>
  <c r="AH32" i="14"/>
  <c r="X32" i="14"/>
  <c r="O32" i="14"/>
  <c r="P32" i="14" s="1"/>
  <c r="Q32" i="14" s="1"/>
  <c r="M32" i="14"/>
  <c r="L32" i="14"/>
  <c r="K32" i="14"/>
  <c r="AJ31" i="14"/>
  <c r="AI31" i="14"/>
  <c r="AH31" i="14"/>
  <c r="X31" i="14"/>
  <c r="O31" i="14"/>
  <c r="P31" i="14" s="1"/>
  <c r="Q31" i="14" s="1"/>
  <c r="M31" i="14"/>
  <c r="L31" i="14"/>
  <c r="K31" i="14"/>
  <c r="AJ30" i="14"/>
  <c r="AI30" i="14"/>
  <c r="AH30" i="14"/>
  <c r="X30" i="14"/>
  <c r="O30" i="14"/>
  <c r="P30" i="14" s="1"/>
  <c r="Q30" i="14" s="1"/>
  <c r="M30" i="14"/>
  <c r="L30" i="14"/>
  <c r="K30" i="14"/>
  <c r="AJ29" i="14"/>
  <c r="AI29" i="14"/>
  <c r="AH29" i="14"/>
  <c r="X29" i="14"/>
  <c r="O29" i="14"/>
  <c r="P29" i="14" s="1"/>
  <c r="Q29" i="14" s="1"/>
  <c r="M29" i="14"/>
  <c r="L29" i="14"/>
  <c r="K29" i="14"/>
  <c r="AJ28" i="14"/>
  <c r="AI28" i="14"/>
  <c r="AH28" i="14"/>
  <c r="X28" i="14"/>
  <c r="O28" i="14"/>
  <c r="P28" i="14" s="1"/>
  <c r="Q28" i="14" s="1"/>
  <c r="M28" i="14"/>
  <c r="L28" i="14"/>
  <c r="K28" i="14"/>
  <c r="AJ27" i="14"/>
  <c r="AI27" i="14"/>
  <c r="AH27" i="14"/>
  <c r="X27" i="14"/>
  <c r="O27" i="14"/>
  <c r="P27" i="14" s="1"/>
  <c r="Q27" i="14" s="1"/>
  <c r="M27" i="14"/>
  <c r="L27" i="14"/>
  <c r="K27" i="14"/>
  <c r="AJ26" i="14"/>
  <c r="AI26" i="14"/>
  <c r="AH26" i="14"/>
  <c r="X26" i="14"/>
  <c r="O26" i="14"/>
  <c r="P26" i="14" s="1"/>
  <c r="Q26" i="14" s="1"/>
  <c r="M26" i="14"/>
  <c r="L26" i="14"/>
  <c r="K26" i="14"/>
  <c r="AJ25" i="14"/>
  <c r="AI25" i="14"/>
  <c r="AH25" i="14"/>
  <c r="X25" i="14"/>
  <c r="O25" i="14"/>
  <c r="P25" i="14" s="1"/>
  <c r="Q25" i="14" s="1"/>
  <c r="M25" i="14"/>
  <c r="L25" i="14"/>
  <c r="K25" i="14"/>
  <c r="AJ24" i="14"/>
  <c r="AI24" i="14"/>
  <c r="AH24" i="14"/>
  <c r="X24" i="14"/>
  <c r="O24" i="14"/>
  <c r="P24" i="14" s="1"/>
  <c r="Q24" i="14" s="1"/>
  <c r="M24" i="14"/>
  <c r="L24" i="14"/>
  <c r="K24" i="14"/>
  <c r="AJ23" i="14"/>
  <c r="AI23" i="14"/>
  <c r="AH23" i="14"/>
  <c r="X23" i="14"/>
  <c r="O23" i="14"/>
  <c r="P23" i="14" s="1"/>
  <c r="Q23" i="14" s="1"/>
  <c r="M23" i="14"/>
  <c r="L23" i="14"/>
  <c r="K23" i="14"/>
  <c r="AJ22" i="14"/>
  <c r="AI22" i="14"/>
  <c r="AH22" i="14"/>
  <c r="X22" i="14"/>
  <c r="O22" i="14"/>
  <c r="P22" i="14" s="1"/>
  <c r="Q22" i="14" s="1"/>
  <c r="M22" i="14"/>
  <c r="L22" i="14"/>
  <c r="K22" i="14"/>
  <c r="AJ21" i="14"/>
  <c r="AI21" i="14"/>
  <c r="AH21" i="14"/>
  <c r="X21" i="14"/>
  <c r="O21" i="14"/>
  <c r="P21" i="14" s="1"/>
  <c r="Q21" i="14" s="1"/>
  <c r="M21" i="14"/>
  <c r="L21" i="14"/>
  <c r="K21" i="14"/>
  <c r="AJ20" i="14"/>
  <c r="AI20" i="14"/>
  <c r="AH20" i="14"/>
  <c r="X20" i="14"/>
  <c r="O20" i="14"/>
  <c r="P20" i="14" s="1"/>
  <c r="Q20" i="14" s="1"/>
  <c r="M20" i="14"/>
  <c r="L20" i="14"/>
  <c r="K20" i="14"/>
  <c r="AJ19" i="14"/>
  <c r="AI19" i="14"/>
  <c r="AH19" i="14"/>
  <c r="X19" i="14"/>
  <c r="O19" i="14"/>
  <c r="P19" i="14" s="1"/>
  <c r="Q19" i="14" s="1"/>
  <c r="M19" i="14"/>
  <c r="L19" i="14"/>
  <c r="K19" i="14"/>
  <c r="AJ18" i="14"/>
  <c r="AI18" i="14"/>
  <c r="AH18" i="14"/>
  <c r="X18" i="14"/>
  <c r="O18" i="14"/>
  <c r="P18" i="14" s="1"/>
  <c r="Q18" i="14" s="1"/>
  <c r="M18" i="14"/>
  <c r="L18" i="14"/>
  <c r="K18" i="14"/>
  <c r="AJ17" i="14"/>
  <c r="AI17" i="14"/>
  <c r="AH17" i="14"/>
  <c r="X17" i="14"/>
  <c r="O17" i="14"/>
  <c r="P17" i="14" s="1"/>
  <c r="Q17" i="14" s="1"/>
  <c r="M17" i="14"/>
  <c r="L17" i="14"/>
  <c r="K17" i="14"/>
  <c r="AJ16" i="14"/>
  <c r="AI16" i="14"/>
  <c r="AH16" i="14"/>
  <c r="X16" i="14"/>
  <c r="O16" i="14"/>
  <c r="P16" i="14" s="1"/>
  <c r="Q16" i="14" s="1"/>
  <c r="M16" i="14"/>
  <c r="L16" i="14"/>
  <c r="K16" i="14"/>
  <c r="AJ15" i="14"/>
  <c r="AI15" i="14"/>
  <c r="AH15" i="14"/>
  <c r="X15" i="14"/>
  <c r="O15" i="14"/>
  <c r="P15" i="14" s="1"/>
  <c r="Q15" i="14" s="1"/>
  <c r="M15" i="14"/>
  <c r="L15" i="14"/>
  <c r="K15" i="14"/>
  <c r="AJ14" i="14"/>
  <c r="AI14" i="14"/>
  <c r="AH14" i="14"/>
  <c r="X14" i="14"/>
  <c r="O14" i="14"/>
  <c r="P14" i="14" s="1"/>
  <c r="Q14" i="14" s="1"/>
  <c r="M14" i="14"/>
  <c r="L14" i="14"/>
  <c r="K14" i="14"/>
  <c r="O13" i="14"/>
  <c r="P13" i="14" s="1"/>
  <c r="Q13" i="14" s="1"/>
  <c r="M13" i="14"/>
  <c r="X13" i="14" s="1"/>
  <c r="L13" i="14"/>
  <c r="K13" i="14"/>
  <c r="AI13" i="14" s="1"/>
  <c r="B8" i="14"/>
  <c r="B7" i="14"/>
  <c r="B6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B5" i="14"/>
  <c r="B4" i="14"/>
  <c r="B3" i="14"/>
  <c r="A1" i="14"/>
  <c r="Q33" i="14" l="1"/>
  <c r="Q47" i="14" s="1"/>
  <c r="AJ13" i="14"/>
  <c r="AH13" i="14"/>
  <c r="U37" i="14"/>
  <c r="Y37" i="14" s="1"/>
  <c r="U15" i="14"/>
  <c r="Y15" i="14" s="1"/>
  <c r="U21" i="14"/>
  <c r="Y21" i="14" s="1"/>
  <c r="U22" i="14"/>
  <c r="Y22" i="14" s="1"/>
  <c r="U23" i="14"/>
  <c r="Y23" i="14" s="1"/>
  <c r="U26" i="14"/>
  <c r="Y26" i="14" s="1"/>
  <c r="U31" i="14"/>
  <c r="Y31" i="14" s="1"/>
  <c r="U36" i="14"/>
  <c r="Y36" i="14" s="1"/>
  <c r="U17" i="14"/>
  <c r="Y17" i="14" s="1"/>
  <c r="U18" i="14"/>
  <c r="Y18" i="14" s="1"/>
  <c r="U25" i="14"/>
  <c r="Y25" i="14" s="1"/>
  <c r="U42" i="14"/>
  <c r="Y42" i="14" s="1"/>
  <c r="X45" i="14"/>
  <c r="B18" i="4" s="1"/>
  <c r="U34" i="14"/>
  <c r="Y34" i="14" s="1"/>
  <c r="U38" i="14"/>
  <c r="Y38" i="14" s="1"/>
  <c r="U20" i="14"/>
  <c r="Y20" i="14" s="1"/>
  <c r="U29" i="14"/>
  <c r="U30" i="14"/>
  <c r="Y30" i="14" s="1"/>
  <c r="U33" i="14"/>
  <c r="U39" i="14"/>
  <c r="Y39" i="14" s="1"/>
  <c r="U41" i="14"/>
  <c r="Y41" i="14" s="1"/>
  <c r="U14" i="14"/>
  <c r="U19" i="14"/>
  <c r="Y19" i="14" s="1"/>
  <c r="U32" i="14"/>
  <c r="Y32" i="14" s="1"/>
  <c r="U35" i="14"/>
  <c r="Y35" i="14" s="1"/>
  <c r="U43" i="14"/>
  <c r="U16" i="14"/>
  <c r="Y16" i="14" s="1"/>
  <c r="U24" i="14"/>
  <c r="Y24" i="14" s="1"/>
  <c r="U27" i="14"/>
  <c r="U40" i="14"/>
  <c r="Y40" i="14" s="1"/>
  <c r="U28" i="14"/>
  <c r="Y28" i="14" s="1"/>
  <c r="A9" i="14"/>
  <c r="AK25" i="14" l="1"/>
  <c r="W25" i="14" s="1"/>
  <c r="AK41" i="14"/>
  <c r="W41" i="14" s="1"/>
  <c r="Y14" i="14"/>
  <c r="AK14" i="14" s="1"/>
  <c r="W14" i="14" s="1"/>
  <c r="AK40" i="14"/>
  <c r="W40" i="14" s="1"/>
  <c r="Y27" i="14"/>
  <c r="AK24" i="14"/>
  <c r="W24" i="14" s="1"/>
  <c r="Y29" i="14"/>
  <c r="AK29" i="14" s="1"/>
  <c r="W29" i="14" s="1"/>
  <c r="Y33" i="14"/>
  <c r="AK33" i="14" s="1"/>
  <c r="W33" i="14" s="1"/>
  <c r="Y43" i="14"/>
  <c r="AK43" i="14" s="1"/>
  <c r="AK23" i="14"/>
  <c r="W23" i="14" s="1"/>
  <c r="AK37" i="14"/>
  <c r="W37" i="14" s="1"/>
  <c r="AK32" i="14"/>
  <c r="W32" i="14" s="1"/>
  <c r="AK20" i="14"/>
  <c r="W20" i="14" s="1"/>
  <c r="AK28" i="14"/>
  <c r="W28" i="14" s="1"/>
  <c r="AK16" i="14"/>
  <c r="W16" i="14" s="1"/>
  <c r="AK19" i="14"/>
  <c r="W19" i="14" s="1"/>
  <c r="AK38" i="14"/>
  <c r="W38" i="14" s="1"/>
  <c r="AK31" i="14"/>
  <c r="W31" i="14" s="1"/>
  <c r="AK21" i="14"/>
  <c r="W21" i="14" s="1"/>
  <c r="AK35" i="14"/>
  <c r="W35" i="14" s="1"/>
  <c r="AK17" i="14"/>
  <c r="W17" i="14" s="1"/>
  <c r="AK39" i="14"/>
  <c r="W39" i="14" s="1"/>
  <c r="AK42" i="14"/>
  <c r="W42" i="14" s="1"/>
  <c r="AK36" i="14"/>
  <c r="W36" i="14" s="1"/>
  <c r="AK22" i="14"/>
  <c r="W22" i="14" s="1"/>
  <c r="AK30" i="14"/>
  <c r="W30" i="14" s="1"/>
  <c r="AK34" i="14"/>
  <c r="W34" i="14" s="1"/>
  <c r="AK18" i="14"/>
  <c r="W18" i="14" s="1"/>
  <c r="AK26" i="14"/>
  <c r="W26" i="14" s="1"/>
  <c r="AK15" i="14"/>
  <c r="W15" i="14" s="1"/>
  <c r="U13" i="14"/>
  <c r="AK27" i="14" l="1"/>
  <c r="W27" i="14" s="1"/>
  <c r="Y13" i="14"/>
  <c r="AK13" i="14" s="1"/>
  <c r="W13" i="14" s="1"/>
  <c r="W43" i="14"/>
  <c r="W45" i="14" l="1"/>
  <c r="W48" i="14" s="1"/>
  <c r="J11" i="10"/>
  <c r="B16" i="4" l="1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5" i="13"/>
  <c r="B9" i="4"/>
  <c r="C6" i="13" l="1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5" i="13"/>
  <c r="F40" i="13"/>
  <c r="G40" i="13"/>
  <c r="F41" i="13"/>
  <c r="G41" i="13"/>
  <c r="F42" i="13"/>
  <c r="G42" i="13"/>
  <c r="F43" i="13"/>
  <c r="G43" i="13"/>
  <c r="A40" i="13"/>
  <c r="A41" i="13"/>
  <c r="A42" i="13"/>
  <c r="A43" i="13"/>
  <c r="D43" i="13"/>
  <c r="D40" i="13"/>
  <c r="D41" i="13"/>
  <c r="D42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5" i="13"/>
  <c r="E21" i="12"/>
  <c r="E22" i="12" s="1"/>
  <c r="E23" i="12" s="1"/>
  <c r="E24" i="12" s="1"/>
  <c r="E25" i="12" s="1"/>
  <c r="A1" i="9" l="1"/>
  <c r="A1" i="10"/>
  <c r="A1" i="4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5" i="13"/>
  <c r="B12" i="4"/>
  <c r="B11" i="4"/>
  <c r="B7" i="10"/>
  <c r="B6" i="10"/>
  <c r="B7" i="9"/>
  <c r="B6" i="9"/>
  <c r="A6" i="13" l="1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5" i="13"/>
  <c r="A5" i="13"/>
  <c r="G25" i="12"/>
  <c r="G24" i="12"/>
  <c r="C23" i="12"/>
  <c r="C24" i="12"/>
  <c r="C25" i="12"/>
  <c r="A22" i="12"/>
  <c r="A23" i="12" s="1"/>
  <c r="A24" i="12" s="1"/>
  <c r="A25" i="12" s="1"/>
  <c r="C22" i="12"/>
  <c r="C21" i="12"/>
  <c r="B8" i="4"/>
  <c r="B7" i="4"/>
  <c r="B6" i="4"/>
  <c r="B5" i="4"/>
  <c r="B4" i="10"/>
  <c r="B3" i="10"/>
  <c r="B5" i="9"/>
  <c r="B4" i="9"/>
  <c r="B3" i="9"/>
  <c r="B10" i="4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B5" i="10"/>
  <c r="I65" i="9" l="1"/>
  <c r="J51" i="10"/>
  <c r="B22" i="4" s="1"/>
  <c r="B20" i="4" l="1"/>
  <c r="G22" i="12" s="1"/>
  <c r="G23" i="12"/>
  <c r="B30" i="4" l="1"/>
  <c r="G21" i="12"/>
</calcChain>
</file>

<file path=xl/sharedStrings.xml><?xml version="1.0" encoding="utf-8"?>
<sst xmlns="http://schemas.openxmlformats.org/spreadsheetml/2006/main" count="568" uniqueCount="429">
  <si>
    <t>Abwesenheit von der Wohnung:</t>
  </si>
  <si>
    <t>Verpflegungs-mehraufwand</t>
  </si>
  <si>
    <t>Gefahrene km</t>
  </si>
  <si>
    <t>Datum:</t>
  </si>
  <si>
    <t>Gesamt Industrie-minuten</t>
  </si>
  <si>
    <t>Fahrt-    kosten</t>
  </si>
  <si>
    <t xml:space="preserve">Gesamt Echte- minuten </t>
  </si>
  <si>
    <t>Anreisetag</t>
  </si>
  <si>
    <t>Abreisetag</t>
  </si>
  <si>
    <t>Bei mehrtägigen Reisen</t>
  </si>
  <si>
    <t>Frühstück</t>
  </si>
  <si>
    <t>Mittagessen</t>
  </si>
  <si>
    <t>Abendessen</t>
  </si>
  <si>
    <t>Land</t>
  </si>
  <si>
    <t>Mind. 24 Stunden, Betrag in Euro</t>
  </si>
  <si>
    <t>Ab 8 bis 24 Stunden, Betrag in Euro</t>
  </si>
  <si>
    <t>Pauschale für eine Übernachtung in Euro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</si>
  <si>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</si>
  <si>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</si>
  <si>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</si>
  <si>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</si>
  <si>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</si>
  <si>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</si>
  <si>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</si>
  <si>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</si>
  <si>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</si>
  <si>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</si>
  <si>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</si>
  <si>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</si>
  <si>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 (Canberra)</t>
  </si>
  <si>
    <t>Australien (Sydney)</t>
  </si>
  <si>
    <t>Australien (Rest)</t>
  </si>
  <si>
    <t>Bahrain</t>
  </si>
  <si>
    <t>Bangladesch</t>
  </si>
  <si>
    <t>Barbados</t>
  </si>
  <si>
    <t>Belgien</t>
  </si>
  <si>
    <t>Benin</t>
  </si>
  <si>
    <t>Bolivien</t>
  </si>
  <si>
    <t>Bosnien + Herzegowina</t>
  </si>
  <si>
    <t>Botsuana</t>
  </si>
  <si>
    <t>Brasilien (Brasilia)</t>
  </si>
  <si>
    <t>Brasilien (Rio de Janeiro)</t>
  </si>
  <si>
    <t>Brasilien (Sao Paulo)</t>
  </si>
  <si>
    <t>Brasilien (Rest)</t>
  </si>
  <si>
    <t>Brunei</t>
  </si>
  <si>
    <t>Bulgarien</t>
  </si>
  <si>
    <t>Burkina Faso</t>
  </si>
  <si>
    <t>Burundi</t>
  </si>
  <si>
    <t>Chile</t>
  </si>
  <si>
    <t>China (Chengdu)</t>
  </si>
  <si>
    <t>China (Hongkong)</t>
  </si>
  <si>
    <t>China (Peking)</t>
  </si>
  <si>
    <t>China (Shanghai)</t>
  </si>
  <si>
    <t>China (Rest)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</si>
  <si>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</si>
  <si>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</si>
  <si>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</si>
  <si>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</si>
  <si>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</si>
  <si>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</si>
  <si>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</si>
  <si>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</si>
  <si>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</si>
  <si>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</si>
  <si>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</si>
  <si>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</si>
  <si>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 (Lyon)</t>
  </si>
  <si>
    <t>Frankreich (Marseille)</t>
  </si>
  <si>
    <t>Frankreich (Paris)</t>
  </si>
  <si>
    <t>Frankreich (Departements 92-94: Hauts-de-Seine, Seine-Saint-Denis, Val-de-Marne)</t>
  </si>
  <si>
    <t>Frankreich (Straßburg)</t>
  </si>
  <si>
    <t>Frankreich (Rest)</t>
  </si>
  <si>
    <t>Gabun</t>
  </si>
  <si>
    <t>Gambia</t>
  </si>
  <si>
    <t>Georgien</t>
  </si>
  <si>
    <t>Ghana</t>
  </si>
  <si>
    <t>Grenada</t>
  </si>
  <si>
    <t>Griechenland (Athen)</t>
  </si>
  <si>
    <t>Griechenland (Rest)</t>
  </si>
  <si>
    <t>Großbritannien (London)</t>
  </si>
  <si>
    <t>Großbritannien + Nordirland (Rest)</t>
  </si>
  <si>
    <t>Guatemala</t>
  </si>
  <si>
    <t>Guinea</t>
  </si>
  <si>
    <t>Guinea-Bissau</t>
  </si>
  <si>
    <t>Guyana</t>
  </si>
  <si>
    <t>Haiti</t>
  </si>
  <si>
    <t>Honduras</t>
  </si>
  <si>
    <t>Indien (Chennai)</t>
  </si>
  <si>
    <t>Indien (Kalkutta)</t>
  </si>
  <si>
    <t>Indien (Mumbai)</t>
  </si>
  <si>
    <t>Indien (Neu Delhi)</t>
  </si>
  <si>
    <t>Indien (Rest)</t>
  </si>
  <si>
    <t>Indonesien</t>
  </si>
  <si>
    <t>Iran</t>
  </si>
  <si>
    <t>Irland</t>
  </si>
  <si>
    <t>Island</t>
  </si>
  <si>
    <t>Israel</t>
  </si>
  <si>
    <t>Italien (Mailand)</t>
  </si>
  <si>
    <t>Italien (Rom)</t>
  </si>
  <si>
    <t>Italien (Rest)</t>
  </si>
  <si>
    <t>Jamaika</t>
  </si>
  <si>
    <t>Japan (Tokio)</t>
  </si>
  <si>
    <t>Japan (Rest)</t>
  </si>
  <si>
    <t>Jemen</t>
  </si>
  <si>
    <t>Jordanien</t>
  </si>
  <si>
    <t>Kambodscha</t>
  </si>
  <si>
    <t>Kamerun</t>
  </si>
  <si>
    <t>Kanada (Ottawa)</t>
  </si>
  <si>
    <t>Kanada (Toronto)</t>
  </si>
  <si>
    <t>Kanada (Vancouver)</t>
  </si>
  <si>
    <t>Kanada (Rest)</t>
  </si>
  <si>
    <t>Kap Verde</t>
  </si>
  <si>
    <t>Kasachstan</t>
  </si>
  <si>
    <t>Katar</t>
  </si>
  <si>
    <t>Kenia</t>
  </si>
  <si>
    <t>Kirgisistan</t>
  </si>
  <si>
    <t>Kolumbien</t>
  </si>
  <si>
    <t>Kongo (Republik)</t>
  </si>
  <si>
    <t>Kongo (Demokratische Republik)</t>
  </si>
  <si>
    <t>Korea (Demokratische Volksrepublik)</t>
  </si>
  <si>
    <t>Korea (Republik)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</si>
  <si>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</si>
  <si>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</si>
  <si>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</si>
  <si>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</si>
  <si>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</si>
  <si>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</si>
  <si>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</si>
  <si>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</si>
  <si>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</si>
  <si>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</si>
  <si>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</si>
  <si>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</si>
  <si>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</si>
  <si>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</si>
  <si>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</si>
  <si>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</si>
  <si>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</si>
  <si>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</si>
  <si>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</si>
  <si>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</si>
  <si>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</si>
  <si>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</si>
  <si>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</si>
  <si>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</si>
  <si>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</si>
  <si>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 (Republik)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</si>
  <si>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</si>
  <si>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</si>
  <si>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</si>
  <si>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</si>
  <si>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</si>
  <si>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</si>
  <si>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</si>
  <si>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</si>
  <si>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</si>
  <si>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</si>
  <si>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</si>
  <si>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</si>
  <si>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</si>
  <si>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</si>
  <si>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</si>
  <si>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 (Islamabad)</t>
  </si>
  <si>
    <t>Pakistan (Rest)</t>
  </si>
  <si>
    <t>Palau</t>
  </si>
  <si>
    <t>Panama</t>
  </si>
  <si>
    <t>Papua-Neuguinea</t>
  </si>
  <si>
    <t>Paraguay</t>
  </si>
  <si>
    <t>Peru</t>
  </si>
  <si>
    <t>Philippinen</t>
  </si>
  <si>
    <t>Polen (Breslau)</t>
  </si>
  <si>
    <t>Polen (Danzig)</t>
  </si>
  <si>
    <t>Polen (Krakau)</t>
  </si>
  <si>
    <t>Polen (Warschau)</t>
  </si>
  <si>
    <t>Polen (Rest)</t>
  </si>
  <si>
    <t>Ruanda</t>
  </si>
  <si>
    <t>Rumänien (Bukarest)</t>
  </si>
  <si>
    <t>Rumänien (Rest)</t>
  </si>
  <si>
    <t>Russische Föderation (St. Petersburg)</t>
  </si>
  <si>
    <t>Russische Föderation (Rest)</t>
  </si>
  <si>
    <t>Sambia</t>
  </si>
  <si>
    <t>Samoa</t>
  </si>
  <si>
    <t>San Marino</t>
  </si>
  <si>
    <t>Saudi-Arabien (Djidda)</t>
  </si>
  <si>
    <t>Saudi-Arabien (Riad)</t>
  </si>
  <si>
    <t>Saudi-Arabien (Rest)</t>
  </si>
  <si>
    <t>Schweden</t>
  </si>
  <si>
    <t>Schweiz (Genf)</t>
  </si>
  <si>
    <t>Schweiz (Rest)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</si>
  <si>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</si>
  <si>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</si>
  <si>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</si>
  <si>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</si>
  <si>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</si>
  <si>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</si>
  <si>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</si>
  <si>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 (Barcelona)</t>
  </si>
  <si>
    <t>Spanien (Kanarische Inseln)</t>
  </si>
  <si>
    <t>Spanien (Madrid)</t>
  </si>
  <si>
    <t>Spanien (Palma de Mallorca)</t>
  </si>
  <si>
    <t>Spanien (Rest)</t>
  </si>
  <si>
    <t>Sri Lanka</t>
  </si>
  <si>
    <t>St. Kitts + Nevis</t>
  </si>
  <si>
    <t>St. Lucia</t>
  </si>
  <si>
    <t>St. Vincent + Grenadinen</t>
  </si>
  <si>
    <t>Sudan</t>
  </si>
  <si>
    <t>Südafrika (Kapstadt)</t>
  </si>
  <si>
    <t>Südafrika (Rest)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</si>
  <si>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</si>
  <si>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</si>
  <si>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</si>
  <si>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</si>
  <si>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</si>
  <si>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</si>
  <si>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</si>
  <si>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</si>
  <si>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</si>
  <si>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+ Tobago</t>
  </si>
  <si>
    <t>Tschad</t>
  </si>
  <si>
    <t>Tschechische Republik</t>
  </si>
  <si>
    <t>Türkei (Istanbul)</t>
  </si>
  <si>
    <t>Türkei (Izmir)</t>
  </si>
  <si>
    <t>Türkei (Rest)</t>
  </si>
  <si>
    <t>Tunesien</t>
  </si>
  <si>
    <t>Turkmenistan</t>
  </si>
  <si>
    <t>Uganda</t>
  </si>
  <si>
    <t>Ukraine</t>
  </si>
  <si>
    <t>Ungarn</t>
  </si>
  <si>
    <t>Uruguay</t>
  </si>
  <si>
    <t>USA (Atlanta)</t>
  </si>
  <si>
    <t>USA (Boston)</t>
  </si>
  <si>
    <t>USA (Chicago)</t>
  </si>
  <si>
    <t>USA (Houston)</t>
  </si>
  <si>
    <t>USA (Los Angeles)</t>
  </si>
  <si>
    <t>USA (Miami)</t>
  </si>
  <si>
    <t>USA (New York City)</t>
  </si>
  <si>
    <t>USA (San Francisco)</t>
  </si>
  <si>
    <t>USA (Washington D.C.)</t>
  </si>
  <si>
    <t>USA (Rest)</t>
  </si>
  <si>
    <t>Usbekistan</t>
  </si>
  <si>
    <t>Vatikanstaat</t>
  </si>
  <si>
    <t>Venezuela</t>
  </si>
  <si>
    <t>Vereinigte Arabische Emirate</t>
  </si>
  <si>
    <t>Vietnam</t>
  </si>
  <si>
    <t>Weißrussland</t>
  </si>
  <si>
    <t>Zentralafrikanische Republik</t>
  </si>
  <si>
    <t>Zypern</t>
  </si>
  <si>
    <t>Deutschland</t>
  </si>
  <si>
    <t>Erhaltene Mahlzeiten</t>
  </si>
  <si>
    <t>Pauschalen</t>
  </si>
  <si>
    <t>von Uhrzeit (Bsp.: 08:00)</t>
  </si>
  <si>
    <t>bis Uhrzeit (Bsp.: 16:00)</t>
  </si>
  <si>
    <t>Ausgaben mit Beleg:</t>
  </si>
  <si>
    <t>Fahrten</t>
  </si>
  <si>
    <t xml:space="preserve">Ende 
(Bsp.: Muster GmbH; Musterstr. 1; 1234 Musterort) </t>
  </si>
  <si>
    <t xml:space="preserve">Start 
(Bsp.: Muster GmbH; Musterstr. 1; 1234 Musterort) </t>
  </si>
  <si>
    <t>Grund:</t>
  </si>
  <si>
    <t>Rechnungsempfänger</t>
  </si>
  <si>
    <t>Umsatzsteuersätze</t>
  </si>
  <si>
    <t>Rechnungsempfänger 
(Auswahlliste)</t>
  </si>
  <si>
    <t>enthaltene Umsatzsteuer 
(Auswahlliste)</t>
  </si>
  <si>
    <t>Betrag in Euro (Bruttobetrag)</t>
  </si>
  <si>
    <t>Hinweistext</t>
  </si>
  <si>
    <t>Datum des Beleges:</t>
  </si>
  <si>
    <t>Bereits vom Arbeitgeber erstattet</t>
  </si>
  <si>
    <t>Firma:</t>
  </si>
  <si>
    <t>Anschrift:</t>
  </si>
  <si>
    <t>Arbeitnehmer:</t>
  </si>
  <si>
    <t>Personalnummer:</t>
  </si>
  <si>
    <t>Adresse:</t>
  </si>
  <si>
    <t>Fahrtkosten pro KM:</t>
  </si>
  <si>
    <t>Fahrtkosten</t>
  </si>
  <si>
    <t>Summe:</t>
  </si>
  <si>
    <t>Sonstige Be- und Abzüge</t>
  </si>
  <si>
    <t>Reisekostenabrechnung (Zusammengefasst)</t>
  </si>
  <si>
    <t>Werte:</t>
  </si>
  <si>
    <t>Personalnummer</t>
  </si>
  <si>
    <t>;</t>
  </si>
  <si>
    <t>Datum</t>
  </si>
  <si>
    <t>Netto</t>
  </si>
  <si>
    <t>Ust</t>
  </si>
  <si>
    <t>Brutto</t>
  </si>
  <si>
    <t>Beschreibung der Ausgabe 
(Bahnticket; Hotelrechnung; Bewirtung, etc. …)</t>
  </si>
  <si>
    <t>Buchungstext</t>
  </si>
  <si>
    <t>Grund</t>
  </si>
  <si>
    <t>Erstattung:</t>
  </si>
  <si>
    <t>Land am Ende der Reise: (Auswahlliste)</t>
  </si>
  <si>
    <t>Kostenstellen-nummer</t>
  </si>
  <si>
    <t>Kostenträger-nummer</t>
  </si>
  <si>
    <t>Kostenträgernummer:</t>
  </si>
  <si>
    <t>Kostenstellennummer:</t>
  </si>
  <si>
    <t>Auslagen</t>
  </si>
  <si>
    <t>Vorschüsse</t>
  </si>
  <si>
    <t>Verpflegungsmehraufwand</t>
  </si>
  <si>
    <t>Beschreibung der Ausgabe:</t>
  </si>
  <si>
    <t>Bereits erstattet (Bitte ohne Minus einsetzen) :</t>
  </si>
  <si>
    <t>Fibu-Konto:</t>
  </si>
  <si>
    <t>Fibu-Konto</t>
  </si>
  <si>
    <t>Wert:</t>
  </si>
  <si>
    <t>Rechtsstand:</t>
  </si>
  <si>
    <t>[Allgemein]</t>
  </si>
  <si>
    <t>Ziel=LODAS</t>
  </si>
  <si>
    <t>Version_SST=1.0</t>
  </si>
  <si>
    <t>Version_DB=9.45</t>
  </si>
  <si>
    <t>Datumsformat=TT.MM.JJJJ</t>
  </si>
  <si>
    <t>Stringbegrenzer='</t>
  </si>
  <si>
    <t>StammdatenGueltigAb=01/01/2014</t>
  </si>
  <si>
    <t>[Satzbeschreibung]</t>
  </si>
  <si>
    <t>1;u_lod_bwd_buchung_standard;pnr#bwd;abrechnung_zeitraum#bwd;bs_wert_butab#bwd;bs_nr#bwd;la_eigene#bwd;</t>
  </si>
  <si>
    <t>[Bewegungsdaten]</t>
  </si>
  <si>
    <t>MandantenNr=</t>
  </si>
  <si>
    <t>BeraterNr=</t>
  </si>
  <si>
    <t>BS</t>
  </si>
  <si>
    <t>LA</t>
  </si>
  <si>
    <t>Company</t>
  </si>
  <si>
    <t>Address</t>
  </si>
  <si>
    <t>HR number</t>
  </si>
  <si>
    <t>employee adress:</t>
  </si>
  <si>
    <t>Employee:</t>
  </si>
  <si>
    <t>HR number:</t>
  </si>
  <si>
    <t>Cost center number:</t>
  </si>
  <si>
    <t>Financial Accounting Account:</t>
  </si>
  <si>
    <t>Legal status</t>
  </si>
  <si>
    <t>Reason</t>
  </si>
  <si>
    <t>Cost center number</t>
  </si>
  <si>
    <t>End time (Expample: 16:00)</t>
  </si>
  <si>
    <t>Start time
(Expample: 08:00)</t>
  </si>
  <si>
    <t>Departure</t>
  </si>
  <si>
    <t>For at least 24 hours</t>
  </si>
  <si>
    <t>From 8 to 24 hours</t>
  </si>
  <si>
    <t>Meal 
allowances</t>
  </si>
  <si>
    <t>Meals received</t>
  </si>
  <si>
    <t>Breakfast</t>
  </si>
  <si>
    <t>Dinner</t>
  </si>
  <si>
    <t xml:space="preserve">Sum: </t>
  </si>
  <si>
    <t>Private 
payments / 
individual 
deductions</t>
  </si>
  <si>
    <t>Refund</t>
  </si>
  <si>
    <t>Date 
of 
arrival</t>
  </si>
  <si>
    <t>English</t>
  </si>
  <si>
    <r>
      <rPr>
        <sz val="9"/>
        <rFont val="Arial"/>
        <family val="2"/>
      </rPr>
      <t xml:space="preserve">Mandant / </t>
    </r>
    <r>
      <rPr>
        <b/>
        <sz val="10"/>
        <rFont val="Arial"/>
        <family val="2"/>
      </rPr>
      <t>Client :</t>
    </r>
  </si>
  <si>
    <r>
      <rPr>
        <sz val="9"/>
        <rFont val="Arial"/>
        <family val="2"/>
      </rPr>
      <t xml:space="preserve">Mitarbeiter / </t>
    </r>
    <r>
      <rPr>
        <b/>
        <sz val="10"/>
        <rFont val="Arial"/>
        <family val="2"/>
      </rPr>
      <t>Employee:</t>
    </r>
  </si>
  <si>
    <r>
      <rPr>
        <sz val="9"/>
        <rFont val="Arial"/>
        <family val="2"/>
      </rPr>
      <t xml:space="preserve">Anschrift / </t>
    </r>
    <r>
      <rPr>
        <b/>
        <sz val="10"/>
        <rFont val="Arial"/>
        <family val="2"/>
      </rPr>
      <t>Address:</t>
    </r>
  </si>
  <si>
    <r>
      <rPr>
        <sz val="9"/>
        <rFont val="Arial"/>
        <family val="2"/>
      </rPr>
      <t xml:space="preserve">Monat / </t>
    </r>
    <r>
      <rPr>
        <b/>
        <sz val="10"/>
        <rFont val="Arial"/>
        <family val="2"/>
      </rPr>
      <t>Month:</t>
    </r>
  </si>
  <si>
    <r>
      <rPr>
        <sz val="9"/>
        <rFont val="Arial"/>
        <family val="2"/>
      </rPr>
      <t xml:space="preserve">Kostenstelle / </t>
    </r>
    <r>
      <rPr>
        <b/>
        <sz val="10"/>
        <rFont val="Arial"/>
        <family val="2"/>
      </rPr>
      <t>Cost center:</t>
    </r>
  </si>
  <si>
    <t>Date:</t>
  </si>
  <si>
    <t>Driven 
kilometers:</t>
  </si>
  <si>
    <t>Issues with evidence:</t>
  </si>
  <si>
    <t>Start 
(Example: Companyname; Teststreet 1; 
1234 City)</t>
  </si>
  <si>
    <t>End 
(Example: Companyname; Teststreet 1; 
1234 City)</t>
  </si>
  <si>
    <t>Travel 
costs:</t>
  </si>
  <si>
    <t>Please use the worksheet "expenses and receipts".</t>
  </si>
  <si>
    <t>Amount in EUR (gross amount)</t>
  </si>
  <si>
    <t>Included VAT. 
(Selection list)</t>
  </si>
  <si>
    <t>Invoice recipient. 
(Selection list)</t>
  </si>
  <si>
    <t>Travel expenses (Summary)</t>
  </si>
  <si>
    <t>Vorschüsse / adcances:</t>
  </si>
  <si>
    <r>
      <rPr>
        <sz val="9"/>
        <rFont val="Arial"/>
        <family val="2"/>
      </rPr>
      <t xml:space="preserve">Anschrift / </t>
    </r>
    <r>
      <rPr>
        <b/>
        <sz val="10"/>
        <rFont val="Arial"/>
        <family val="2"/>
      </rPr>
      <t>Address employee:</t>
    </r>
  </si>
  <si>
    <r>
      <rPr>
        <sz val="9"/>
        <rFont val="Arial"/>
        <family val="2"/>
      </rPr>
      <t xml:space="preserve">Zeitraum / </t>
    </r>
    <r>
      <rPr>
        <b/>
        <sz val="10"/>
        <rFont val="Arial"/>
        <family val="2"/>
      </rPr>
      <t>Period:</t>
    </r>
  </si>
  <si>
    <r>
      <rPr>
        <sz val="9"/>
        <rFont val="Arial"/>
        <family val="2"/>
      </rPr>
      <t xml:space="preserve">Personalnummer / </t>
    </r>
    <r>
      <rPr>
        <b/>
        <sz val="10"/>
        <rFont val="Arial"/>
        <family val="2"/>
      </rPr>
      <t>HR number:</t>
    </r>
  </si>
  <si>
    <r>
      <rPr>
        <sz val="9"/>
        <rFont val="Arial"/>
        <family val="2"/>
      </rPr>
      <t xml:space="preserve">Kostenstellennummer / </t>
    </r>
    <r>
      <rPr>
        <b/>
        <sz val="10"/>
        <rFont val="Arial"/>
        <family val="2"/>
      </rPr>
      <t>Cost center number:</t>
    </r>
  </si>
  <si>
    <r>
      <rPr>
        <sz val="9"/>
        <rFont val="Arial"/>
        <family val="2"/>
      </rPr>
      <t xml:space="preserve">Summe / </t>
    </r>
    <r>
      <rPr>
        <b/>
        <sz val="10"/>
        <rFont val="Arial"/>
        <family val="2"/>
      </rPr>
      <t>Sum:</t>
    </r>
  </si>
  <si>
    <r>
      <rPr>
        <sz val="9"/>
        <rFont val="Arial"/>
        <family val="2"/>
      </rPr>
      <t xml:space="preserve">Datum / </t>
    </r>
    <r>
      <rPr>
        <b/>
        <sz val="10"/>
        <rFont val="Arial"/>
        <family val="2"/>
      </rPr>
      <t>Date:</t>
    </r>
  </si>
  <si>
    <r>
      <rPr>
        <sz val="9"/>
        <rFont val="Arial"/>
        <family val="2"/>
      </rPr>
      <t xml:space="preserve">Unterschrift Mitarbeiter / </t>
    </r>
    <r>
      <rPr>
        <b/>
        <sz val="10"/>
        <rFont val="Arial"/>
        <family val="2"/>
      </rPr>
      <t>Signature of the employee:</t>
    </r>
  </si>
  <si>
    <r>
      <rPr>
        <sz val="9"/>
        <rFont val="Arial"/>
        <family val="2"/>
      </rPr>
      <t xml:space="preserve">Anlagen / </t>
    </r>
    <r>
      <rPr>
        <b/>
        <sz val="10"/>
        <rFont val="Arial"/>
        <family val="2"/>
      </rPr>
      <t>Facilities:</t>
    </r>
  </si>
  <si>
    <t>Receipt without invoice recipient</t>
  </si>
  <si>
    <t>employee</t>
  </si>
  <si>
    <t>employer</t>
  </si>
  <si>
    <t>Foreign VAT</t>
  </si>
  <si>
    <t>Hotel costs</t>
  </si>
  <si>
    <t>Various deductions (Please use a minus sign)</t>
  </si>
  <si>
    <t>Customer gift</t>
  </si>
  <si>
    <t>Other costs</t>
  </si>
  <si>
    <t>Lunch</t>
  </si>
  <si>
    <t>Country at the end of the trip (shortlist)</t>
  </si>
  <si>
    <t>Trips</t>
  </si>
  <si>
    <t>Date</t>
  </si>
  <si>
    <t xml:space="preserve">Net </t>
  </si>
  <si>
    <t>VAT</t>
  </si>
  <si>
    <t>Gross</t>
  </si>
  <si>
    <t>Posting text</t>
  </si>
  <si>
    <t>Finanzial account</t>
  </si>
  <si>
    <t>Cost objects number:</t>
  </si>
  <si>
    <r>
      <rPr>
        <sz val="9"/>
        <rFont val="Arial"/>
        <family val="2"/>
      </rPr>
      <t xml:space="preserve">Kostenträger / </t>
    </r>
    <r>
      <rPr>
        <b/>
        <sz val="10"/>
        <rFont val="Arial"/>
        <family val="2"/>
      </rPr>
      <t>Cost object:</t>
    </r>
  </si>
  <si>
    <t>Cost object number</t>
  </si>
  <si>
    <t>Cost object number:</t>
  </si>
  <si>
    <r>
      <rPr>
        <sz val="9"/>
        <rFont val="Arial"/>
        <family val="2"/>
      </rPr>
      <t xml:space="preserve">Kostenträgernummer / </t>
    </r>
    <r>
      <rPr>
        <b/>
        <sz val="10"/>
        <rFont val="Arial"/>
        <family val="2"/>
      </rPr>
      <t>Cost object number:</t>
    </r>
  </si>
  <si>
    <t>Travel costs per kilometer:</t>
  </si>
  <si>
    <t>Absence from home</t>
  </si>
  <si>
    <t>trips for several days</t>
  </si>
  <si>
    <t>Allowances</t>
  </si>
  <si>
    <t>Allowance for an overnight stay</t>
  </si>
  <si>
    <t>Date of the invoice/document:</t>
  </si>
  <si>
    <t>Description of the expense 
(Example: train ticket, hotel bill, food, ...)</t>
  </si>
  <si>
    <t>Already refunded</t>
  </si>
  <si>
    <t>Total:</t>
  </si>
  <si>
    <t>Note</t>
  </si>
  <si>
    <r>
      <rPr>
        <sz val="9"/>
        <rFont val="Arial"/>
        <family val="2"/>
      </rPr>
      <t xml:space="preserve">Bezeichnung / </t>
    </r>
    <r>
      <rPr>
        <b/>
        <sz val="10"/>
        <rFont val="Arial"/>
        <family val="2"/>
      </rPr>
      <t>Description</t>
    </r>
  </si>
  <si>
    <t>Already refunded. (Please insert without a minus sign)</t>
  </si>
  <si>
    <r>
      <rPr>
        <sz val="9"/>
        <rFont val="Arial"/>
        <family val="2"/>
      </rPr>
      <t xml:space="preserve">Unterschrift prüfender Vorgesetzter / </t>
    </r>
    <r>
      <rPr>
        <b/>
        <sz val="10"/>
        <rFont val="Arial"/>
        <family val="2"/>
      </rPr>
      <t>Confirmation by supervisor</t>
    </r>
  </si>
  <si>
    <t>Invoice recipient is an employee</t>
  </si>
  <si>
    <t>Customer entertainment</t>
  </si>
  <si>
    <t>Russische Föderation (Moskau)</t>
  </si>
  <si>
    <t>Portugal</t>
  </si>
  <si>
    <t>Südafrika (Johannisburg)</t>
  </si>
  <si>
    <t>private 
Zuzahlungen/
individuelle Abzüge</t>
  </si>
  <si>
    <t>ganztägige
Abwesenheit</t>
  </si>
  <si>
    <t>Full day
absence</t>
  </si>
  <si>
    <t>China (Kanton)</t>
  </si>
  <si>
    <t>Russische Föderation (Jekaterinburg)</t>
  </si>
  <si>
    <t>São Tomé - Príncipe</t>
  </si>
  <si>
    <t>Frühstück:</t>
  </si>
  <si>
    <t>Abendessen:</t>
  </si>
  <si>
    <r>
      <t xml:space="preserve">Verpflegungsmehraufwand </t>
    </r>
    <r>
      <rPr>
        <b/>
        <sz val="10"/>
        <color theme="1"/>
        <rFont val="Arial"/>
        <family val="2"/>
      </rPr>
      <t>/ Meal allowances:</t>
    </r>
  </si>
  <si>
    <r>
      <t xml:space="preserve">Übernachtungspauschalen / </t>
    </r>
    <r>
      <rPr>
        <b/>
        <sz val="10"/>
        <color theme="1"/>
        <rFont val="Arial"/>
        <family val="2"/>
      </rPr>
      <t>Allowance for an overnight stay</t>
    </r>
  </si>
  <si>
    <r>
      <t xml:space="preserve">Fahrtkosten / </t>
    </r>
    <r>
      <rPr>
        <b/>
        <sz val="10"/>
        <color theme="1"/>
        <rFont val="Arial"/>
        <family val="2"/>
      </rPr>
      <t>Travel costs:</t>
    </r>
  </si>
  <si>
    <r>
      <t xml:space="preserve">Auslagen / </t>
    </r>
    <r>
      <rPr>
        <b/>
        <sz val="10"/>
        <color theme="1"/>
        <rFont val="Arial"/>
        <family val="2"/>
      </rPr>
      <t>Expenses:</t>
    </r>
  </si>
  <si>
    <t>davon Übernachtungs-pauschalen:</t>
  </si>
  <si>
    <t>Part of refund: Allowance for 
an overnight stay:</t>
  </si>
  <si>
    <t>Indien (Bangalore</t>
  </si>
  <si>
    <t>Sachbezug</t>
  </si>
  <si>
    <t>Datum von:
(Bsp.: 01.01.2021)</t>
  </si>
  <si>
    <t>Datum bis:
(Bsp.: 31.01.2021)</t>
  </si>
  <si>
    <t>Date from: 
(Example: 01.01.2021)</t>
  </si>
  <si>
    <t>Date to:
(Example: 31.01.2021)</t>
  </si>
  <si>
    <t>Fahrtkosten pro KM,
ab dem 21 KM</t>
  </si>
  <si>
    <t>Travel costs per kilometer, 
from the 21 kilometer</t>
  </si>
  <si>
    <t>Sum:</t>
  </si>
  <si>
    <t>Version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</si>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</sst>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h:mm;@"/>
    <numFmt numFmtId="167" formatCode="#,##0.00\ &quot;€&quot;"/>
    <numFmt numFmtId="168" formatCode="h:mm"/>
    <numFmt numFmtId="169" formatCode="mmmm\ yyyy"/>
    <numFmt numFmtId="170" formatCode="[$-F800]dddd\,\ mmmm\ dd\,\ yyyy"/>
    <numFmt numFmtId="171" formatCode="dd\/mm\/yyyy"/>
    <numFmt numFmtId="172" formatCode="[$-809]dd\ mmmm\ yyyy;@"/>
    <numFmt numFmtId="173" formatCode="[h]:mm"/>
    <numFmt numFmtId="174" formatCode="[$-407]mmmm\ yy;@"/>
  </numFmts>
  <fonts count="2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doubleAccounting"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u val="doubleAccounting"/>
      <sz val="10"/>
      <name val="Arial"/>
      <family val="2"/>
    </font>
    <font>
      <b/>
      <u/>
      <sz val="10"/>
      <name val="Arial"/>
      <family val="2"/>
    </font>
    <font>
      <b/>
      <u val="double"/>
      <sz val="15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5"/>
      <name val="Arial"/>
      <family val="2"/>
    </font>
    <font>
      <sz val="10"/>
      <name val="Verdana"/>
      <family val="2"/>
    </font>
    <font>
      <sz val="9"/>
      <name val="Arial"/>
      <family val="2"/>
    </font>
    <font>
      <u/>
      <sz val="8"/>
      <name val="Arial"/>
      <family val="2"/>
    </font>
    <font>
      <sz val="9"/>
      <color theme="0"/>
      <name val="Arial"/>
      <family val="2"/>
    </font>
    <font>
      <b/>
      <u val="doubleAccounting"/>
      <sz val="12"/>
      <name val="Arial"/>
      <family val="2"/>
    </font>
    <font>
      <sz val="12"/>
      <color rgb="FF9C0006"/>
      <name val="Verdan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doubleAccounting"/>
      <sz val="13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ill="0" applyBorder="0" applyAlignment="0" applyProtection="0"/>
    <xf numFmtId="0" fontId="20" fillId="5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87">
    <xf numFmtId="0" fontId="0" fillId="0" borderId="0" xfId="0"/>
    <xf numFmtId="46" fontId="3" fillId="0" borderId="0" xfId="0" applyNumberFormat="1" applyFont="1"/>
    <xf numFmtId="0" fontId="4" fillId="0" borderId="0" xfId="0" applyFont="1"/>
    <xf numFmtId="0" fontId="3" fillId="0" borderId="0" xfId="0" applyFont="1"/>
    <xf numFmtId="167" fontId="7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 vertical="top" wrapText="1"/>
    </xf>
    <xf numFmtId="167" fontId="0" fillId="0" borderId="0" xfId="0" applyNumberFormat="1" applyFill="1" applyAlignment="1">
      <alignment horizontal="center" vertical="top" wrapText="1"/>
    </xf>
    <xf numFmtId="2" fontId="6" fillId="0" borderId="0" xfId="0" applyNumberFormat="1" applyFont="1" applyFill="1" applyAlignment="1">
      <alignment horizontal="center"/>
    </xf>
    <xf numFmtId="0" fontId="0" fillId="0" borderId="0" xfId="0" applyFill="1"/>
    <xf numFmtId="167" fontId="8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0" fontId="0" fillId="0" borderId="0" xfId="0" applyNumberFormat="1"/>
    <xf numFmtId="17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46" fontId="3" fillId="2" borderId="0" xfId="0" applyNumberFormat="1" applyFont="1" applyFill="1" applyBorder="1" applyAlignment="1">
      <alignment wrapText="1"/>
    </xf>
    <xf numFmtId="0" fontId="0" fillId="2" borderId="0" xfId="0" applyFill="1" applyBorder="1" applyAlignment="1">
      <alignment horizontal="left"/>
    </xf>
    <xf numFmtId="46" fontId="3" fillId="2" borderId="0" xfId="0" applyNumberFormat="1" applyFont="1" applyFill="1" applyBorder="1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 wrapText="1"/>
    </xf>
    <xf numFmtId="167" fontId="0" fillId="0" borderId="0" xfId="0" applyNumberForma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0" xfId="0" applyFont="1" applyFill="1"/>
    <xf numFmtId="0" fontId="1" fillId="0" borderId="0" xfId="1" applyNumberFormat="1" applyFill="1"/>
    <xf numFmtId="167" fontId="1" fillId="0" borderId="1" xfId="1" applyNumberFormat="1" applyFill="1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7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7" fontId="6" fillId="0" borderId="1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168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wrapText="1"/>
    </xf>
    <xf numFmtId="46" fontId="3" fillId="2" borderId="2" xfId="0" applyNumberFormat="1" applyFont="1" applyFill="1" applyBorder="1"/>
    <xf numFmtId="3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46" fontId="3" fillId="2" borderId="3" xfId="0" applyNumberFormat="1" applyFont="1" applyFill="1" applyBorder="1"/>
    <xf numFmtId="3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left"/>
    </xf>
    <xf numFmtId="46" fontId="3" fillId="2" borderId="2" xfId="0" applyNumberFormat="1" applyFont="1" applyFill="1" applyBorder="1" applyAlignment="1">
      <alignment wrapText="1"/>
    </xf>
    <xf numFmtId="0" fontId="3" fillId="0" borderId="5" xfId="0" applyFont="1" applyBorder="1"/>
    <xf numFmtId="2" fontId="3" fillId="0" borderId="6" xfId="0" applyNumberFormat="1" applyFont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46" fontId="3" fillId="0" borderId="1" xfId="0" applyNumberFormat="1" applyFont="1" applyFill="1" applyBorder="1"/>
    <xf numFmtId="46" fontId="3" fillId="0" borderId="1" xfId="0" applyNumberFormat="1" applyFont="1" applyFill="1" applyBorder="1" applyAlignment="1">
      <alignment wrapText="1"/>
    </xf>
    <xf numFmtId="49" fontId="3" fillId="2" borderId="3" xfId="0" applyNumberFormat="1" applyFont="1" applyFill="1" applyBorder="1"/>
    <xf numFmtId="0" fontId="3" fillId="2" borderId="2" xfId="0" applyNumberFormat="1" applyFont="1" applyFill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46" fontId="3" fillId="0" borderId="8" xfId="0" applyNumberFormat="1" applyFont="1" applyBorder="1"/>
    <xf numFmtId="46" fontId="3" fillId="0" borderId="9" xfId="0" applyNumberFormat="1" applyFont="1" applyBorder="1"/>
    <xf numFmtId="46" fontId="3" fillId="0" borderId="10" xfId="0" applyNumberFormat="1" applyFont="1" applyBorder="1"/>
    <xf numFmtId="167" fontId="0" fillId="0" borderId="0" xfId="0" applyNumberFormat="1" applyFill="1" applyBorder="1"/>
    <xf numFmtId="16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Alignment="1">
      <alignment horizontal="center" vertical="top" wrapText="1"/>
    </xf>
    <xf numFmtId="167" fontId="11" fillId="0" borderId="6" xfId="0" applyNumberFormat="1" applyFont="1" applyFill="1" applyBorder="1"/>
    <xf numFmtId="164" fontId="0" fillId="0" borderId="1" xfId="0" applyNumberFormat="1" applyBorder="1"/>
    <xf numFmtId="0" fontId="0" fillId="2" borderId="3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3" fillId="2" borderId="3" xfId="0" applyNumberFormat="1" applyFont="1" applyFill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ont="1" applyFill="1" applyProtection="1">
      <protection locked="0"/>
    </xf>
    <xf numFmtId="0" fontId="1" fillId="0" borderId="0" xfId="1" applyNumberFormat="1" applyFill="1" applyProtection="1"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46" fontId="3" fillId="2" borderId="3" xfId="0" applyNumberFormat="1" applyFont="1" applyFill="1" applyBorder="1" applyAlignment="1">
      <alignment wrapText="1"/>
    </xf>
    <xf numFmtId="167" fontId="0" fillId="2" borderId="3" xfId="0" applyNumberForma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left" wrapText="1"/>
    </xf>
    <xf numFmtId="0" fontId="0" fillId="2" borderId="3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46" fontId="0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vertical="center" wrapText="1"/>
    </xf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0" fillId="0" borderId="0" xfId="0" applyFont="1"/>
    <xf numFmtId="0" fontId="10" fillId="0" borderId="1" xfId="0" applyFont="1" applyBorder="1" applyAlignment="1">
      <alignment horizontal="center"/>
    </xf>
    <xf numFmtId="17" fontId="10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171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16" fillId="0" borderId="0" xfId="0" applyFont="1"/>
    <xf numFmtId="0" fontId="2" fillId="0" borderId="0" xfId="0" applyFont="1"/>
    <xf numFmtId="46" fontId="2" fillId="0" borderId="1" xfId="0" applyNumberFormat="1" applyFont="1" applyFill="1" applyBorder="1"/>
    <xf numFmtId="46" fontId="2" fillId="0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/>
    </xf>
    <xf numFmtId="167" fontId="16" fillId="0" borderId="18" xfId="0" applyNumberFormat="1" applyFont="1" applyBorder="1" applyAlignment="1">
      <alignment vertical="center" wrapText="1"/>
    </xf>
    <xf numFmtId="0" fontId="18" fillId="0" borderId="0" xfId="0" applyFont="1"/>
    <xf numFmtId="46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6" fontId="3" fillId="2" borderId="1" xfId="0" applyNumberFormat="1" applyFont="1" applyFill="1" applyBorder="1"/>
    <xf numFmtId="46" fontId="3" fillId="2" borderId="1" xfId="0" applyNumberFormat="1" applyFont="1" applyFill="1" applyBorder="1" applyAlignment="1">
      <alignment wrapText="1"/>
    </xf>
    <xf numFmtId="46" fontId="3" fillId="3" borderId="0" xfId="0" applyNumberFormat="1" applyFont="1" applyFill="1"/>
    <xf numFmtId="167" fontId="0" fillId="3" borderId="0" xfId="0" applyNumberFormat="1" applyFont="1" applyFill="1" applyAlignment="1">
      <alignment horizontal="center" vertical="top" wrapText="1"/>
    </xf>
    <xf numFmtId="167" fontId="0" fillId="3" borderId="0" xfId="0" applyNumberFormat="1" applyFill="1" applyAlignment="1">
      <alignment horizontal="center" vertical="top" wrapText="1"/>
    </xf>
    <xf numFmtId="46" fontId="16" fillId="0" borderId="0" xfId="0" applyNumberFormat="1" applyFo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2" fontId="0" fillId="0" borderId="1" xfId="0" applyNumberFormat="1" applyBorder="1" applyAlignment="1" applyProtection="1">
      <alignment horizontal="center"/>
    </xf>
    <xf numFmtId="0" fontId="3" fillId="0" borderId="0" xfId="0" applyFont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170" fontId="0" fillId="4" borderId="1" xfId="0" applyNumberFormat="1" applyFill="1" applyBorder="1" applyAlignment="1" applyProtection="1">
      <alignment horizontal="left"/>
      <protection locked="0"/>
    </xf>
    <xf numFmtId="0" fontId="0" fillId="4" borderId="1" xfId="0" applyNumberFormat="1" applyFill="1" applyBorder="1" applyAlignment="1" applyProtection="1">
      <alignment horizontal="left"/>
      <protection locked="0"/>
    </xf>
    <xf numFmtId="20" fontId="0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167" fontId="6" fillId="4" borderId="1" xfId="0" applyNumberFormat="1" applyFont="1" applyFill="1" applyBorder="1" applyAlignment="1" applyProtection="1">
      <alignment horizontal="center"/>
      <protection locked="0"/>
    </xf>
    <xf numFmtId="170" fontId="0" fillId="4" borderId="1" xfId="0" applyNumberFormat="1" applyFont="1" applyFill="1" applyBorder="1" applyAlignment="1" applyProtection="1">
      <alignment horizontal="left"/>
      <protection locked="0"/>
    </xf>
    <xf numFmtId="49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NumberFormat="1" applyFont="1" applyFill="1" applyBorder="1" applyAlignment="1" applyProtection="1">
      <alignment horizontal="left"/>
      <protection locked="0"/>
    </xf>
    <xf numFmtId="49" fontId="0" fillId="4" borderId="1" xfId="0" applyNumberFormat="1" applyFont="1" applyFill="1" applyBorder="1" applyAlignment="1" applyProtection="1">
      <protection locked="0"/>
    </xf>
    <xf numFmtId="3" fontId="0" fillId="4" borderId="1" xfId="0" applyNumberFormat="1" applyFont="1" applyFill="1" applyBorder="1" applyAlignment="1" applyProtection="1">
      <alignment horizontal="center"/>
      <protection locked="0"/>
    </xf>
    <xf numFmtId="170" fontId="0" fillId="4" borderId="1" xfId="0" applyNumberFormat="1" applyFill="1" applyBorder="1" applyAlignment="1" applyProtection="1">
      <alignment horizontal="left" wrapText="1"/>
      <protection locked="0"/>
    </xf>
    <xf numFmtId="9" fontId="6" fillId="4" borderId="1" xfId="0" applyNumberFormat="1" applyFont="1" applyFill="1" applyBorder="1" applyAlignment="1" applyProtection="1">
      <alignment horizontal="center"/>
      <protection locked="0"/>
    </xf>
    <xf numFmtId="3" fontId="6" fillId="4" borderId="1" xfId="0" applyNumberFormat="1" applyFont="1" applyFill="1" applyBorder="1" applyAlignment="1" applyProtection="1">
      <alignment horizontal="center"/>
      <protection locked="0"/>
    </xf>
    <xf numFmtId="167" fontId="14" fillId="4" borderId="7" xfId="0" applyNumberFormat="1" applyFont="1" applyFill="1" applyBorder="1" applyAlignment="1" applyProtection="1">
      <alignment horizontal="center" vertical="top" wrapText="1"/>
      <protection locked="0"/>
    </xf>
    <xf numFmtId="167" fontId="0" fillId="4" borderId="14" xfId="0" applyNumberFormat="1" applyFill="1" applyBorder="1" applyAlignment="1" applyProtection="1">
      <alignment horizontal="center" vertical="top" wrapText="1"/>
      <protection locked="0"/>
    </xf>
    <xf numFmtId="167" fontId="0" fillId="4" borderId="15" xfId="0" applyNumberFormat="1" applyFill="1" applyBorder="1" applyAlignment="1" applyProtection="1">
      <alignment horizontal="center" vertical="top" wrapText="1"/>
      <protection locked="0"/>
    </xf>
    <xf numFmtId="0" fontId="0" fillId="4" borderId="3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173" fontId="0" fillId="4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170" fontId="0" fillId="2" borderId="0" xfId="0" applyNumberFormat="1" applyFill="1" applyProtection="1"/>
    <xf numFmtId="0" fontId="0" fillId="2" borderId="0" xfId="0" applyFill="1" applyAlignment="1" applyProtection="1">
      <alignment horizontal="center"/>
    </xf>
    <xf numFmtId="3" fontId="7" fillId="2" borderId="0" xfId="0" applyNumberFormat="1" applyFont="1" applyFill="1" applyAlignment="1" applyProtection="1">
      <alignment horizontal="center"/>
    </xf>
    <xf numFmtId="167" fontId="0" fillId="2" borderId="0" xfId="0" applyNumberFormat="1" applyFill="1" applyAlignment="1" applyProtection="1">
      <alignment horizontal="center"/>
    </xf>
    <xf numFmtId="172" fontId="0" fillId="2" borderId="1" xfId="0" applyNumberFormat="1" applyFill="1" applyBorder="1" applyAlignment="1" applyProtection="1">
      <alignment horizontal="center"/>
    </xf>
    <xf numFmtId="167" fontId="19" fillId="0" borderId="0" xfId="0" applyNumberFormat="1" applyFont="1" applyFill="1" applyAlignment="1">
      <alignment horizontal="center"/>
    </xf>
    <xf numFmtId="0" fontId="21" fillId="0" borderId="1" xfId="0" applyFont="1" applyBorder="1"/>
    <xf numFmtId="0" fontId="20" fillId="5" borderId="1" xfId="2" applyBorder="1" applyAlignment="1">
      <alignment horizontal="center"/>
    </xf>
    <xf numFmtId="167" fontId="23" fillId="0" borderId="1" xfId="3" applyNumberFormat="1" applyFont="1" applyFill="1" applyBorder="1" applyAlignment="1">
      <alignment horizontal="center"/>
    </xf>
    <xf numFmtId="46" fontId="23" fillId="0" borderId="0" xfId="3" applyNumberFormat="1" applyFont="1"/>
    <xf numFmtId="46" fontId="24" fillId="0" borderId="0" xfId="0" applyNumberFormat="1" applyFont="1"/>
    <xf numFmtId="4" fontId="6" fillId="2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2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167" fontId="25" fillId="0" borderId="2" xfId="0" applyNumberFormat="1" applyFont="1" applyFill="1" applyBorder="1" applyAlignment="1">
      <alignment horizontal="center" vertical="center"/>
    </xf>
    <xf numFmtId="167" fontId="25" fillId="0" borderId="21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49" fontId="0" fillId="2" borderId="4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0" fontId="0" fillId="0" borderId="4" xfId="0" applyNumberFormat="1" applyBorder="1" applyAlignment="1"/>
    <xf numFmtId="174" fontId="3" fillId="0" borderId="16" xfId="0" applyNumberFormat="1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4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67" fontId="16" fillId="0" borderId="16" xfId="0" applyNumberFormat="1" applyFont="1" applyFill="1" applyBorder="1" applyAlignment="1">
      <alignment horizontal="center" vertical="center" wrapText="1"/>
    </xf>
    <xf numFmtId="167" fontId="16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169" fontId="1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6" fontId="3" fillId="0" borderId="19" xfId="0" applyNumberFormat="1" applyFont="1" applyBorder="1" applyAlignment="1">
      <alignment horizontal="center" vertical="center" wrapText="1"/>
    </xf>
    <xf numFmtId="46" fontId="3" fillId="0" borderId="3" xfId="0" applyNumberFormat="1" applyFont="1" applyBorder="1" applyAlignment="1">
      <alignment horizontal="center" vertical="center" wrapText="1"/>
    </xf>
    <xf numFmtId="46" fontId="3" fillId="0" borderId="1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 wrapText="1"/>
    </xf>
    <xf numFmtId="46" fontId="16" fillId="0" borderId="1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3" fontId="16" fillId="0" borderId="17" xfId="0" applyNumberFormat="1" applyFont="1" applyBorder="1" applyAlignment="1">
      <alignment horizontal="center" vertical="center" wrapText="1"/>
    </xf>
    <xf numFmtId="168" fontId="0" fillId="4" borderId="1" xfId="0" applyNumberFormat="1" applyFont="1" applyFill="1" applyBorder="1" applyAlignment="1" applyProtection="1">
      <alignment horizontal="center"/>
      <protection locked="0"/>
    </xf>
    <xf numFmtId="167" fontId="16" fillId="0" borderId="17" xfId="0" applyNumberFormat="1" applyFont="1" applyBorder="1" applyAlignment="1">
      <alignment horizontal="center" vertical="center" wrapText="1"/>
    </xf>
    <xf numFmtId="49" fontId="6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NumberFormat="1" applyFont="1" applyFill="1" applyBorder="1" applyAlignment="1" applyProtection="1">
      <alignment horizontal="center"/>
      <protection locked="0"/>
    </xf>
    <xf numFmtId="3" fontId="16" fillId="0" borderId="16" xfId="0" applyNumberFormat="1" applyFont="1" applyBorder="1" applyAlignment="1">
      <alignment horizontal="center" vertical="center" wrapText="1"/>
    </xf>
    <xf numFmtId="46" fontId="3" fillId="0" borderId="18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46" fontId="16" fillId="0" borderId="17" xfId="0" applyNumberFormat="1" applyFont="1" applyBorder="1" applyAlignment="1">
      <alignment horizontal="center" vertical="center" wrapText="1"/>
    </xf>
    <xf numFmtId="46" fontId="16" fillId="0" borderId="17" xfId="0" applyNumberFormat="1" applyFont="1" applyBorder="1" applyAlignment="1">
      <alignment horizontal="center" vertical="center"/>
    </xf>
    <xf numFmtId="167" fontId="0" fillId="4" borderId="11" xfId="0" applyNumberFormat="1" applyFill="1" applyBorder="1" applyAlignment="1">
      <alignment horizontal="center" vertical="center" textRotation="90" wrapText="1"/>
    </xf>
    <xf numFmtId="0" fontId="0" fillId="4" borderId="12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2" fontId="3" fillId="6" borderId="1" xfId="0" applyNumberFormat="1" applyFont="1" applyFill="1" applyBorder="1" applyAlignment="1" applyProtection="1">
      <alignment horizontal="center"/>
    </xf>
    <xf numFmtId="168" fontId="6" fillId="6" borderId="1" xfId="0" applyNumberFormat="1" applyFont="1" applyFill="1" applyBorder="1" applyAlignment="1" applyProtection="1">
      <alignment horizontal="center"/>
    </xf>
    <xf numFmtId="2" fontId="6" fillId="6" borderId="1" xfId="0" applyNumberFormat="1" applyFont="1" applyFill="1" applyBorder="1" applyAlignment="1" applyProtection="1">
      <alignment horizontal="center"/>
    </xf>
    <xf numFmtId="167" fontId="1" fillId="6" borderId="1" xfId="1" applyNumberFormat="1" applyFill="1" applyBorder="1" applyAlignment="1" applyProtection="1">
      <alignment horizontal="center"/>
    </xf>
    <xf numFmtId="167" fontId="6" fillId="6" borderId="1" xfId="0" applyNumberFormat="1" applyFont="1" applyFill="1" applyBorder="1" applyAlignment="1" applyProtection="1">
      <alignment horizontal="center"/>
    </xf>
    <xf numFmtId="167" fontId="6" fillId="6" borderId="1" xfId="0" applyNumberFormat="1" applyFont="1" applyFill="1" applyBorder="1" applyAlignment="1" applyProtection="1">
      <alignment horizontal="center" wrapText="1"/>
    </xf>
    <xf numFmtId="170" fontId="0" fillId="6" borderId="1" xfId="0" applyNumberFormat="1" applyFill="1" applyBorder="1" applyAlignment="1" applyProtection="1">
      <alignment horizontal="left"/>
    </xf>
    <xf numFmtId="0" fontId="0" fillId="6" borderId="1" xfId="0" applyNumberFormat="1" applyFill="1" applyBorder="1" applyAlignment="1" applyProtection="1">
      <alignment horizontal="left"/>
    </xf>
    <xf numFmtId="20" fontId="0" fillId="6" borderId="1" xfId="0" applyNumberFormat="1" applyFont="1" applyFill="1" applyBorder="1" applyAlignment="1" applyProtection="1">
      <alignment horizontal="center"/>
    </xf>
    <xf numFmtId="173" fontId="0" fillId="6" borderId="1" xfId="0" applyNumberFormat="1" applyFont="1" applyFill="1" applyBorder="1" applyAlignment="1" applyProtection="1">
      <alignment horizontal="center"/>
    </xf>
    <xf numFmtId="0" fontId="0" fillId="6" borderId="1" xfId="0" applyFill="1" applyBorder="1" applyProtection="1"/>
    <xf numFmtId="0" fontId="3" fillId="6" borderId="1" xfId="0" applyFont="1" applyFill="1" applyBorder="1" applyAlignment="1" applyProtection="1">
      <alignment horizontal="left"/>
    </xf>
    <xf numFmtId="170" fontId="0" fillId="6" borderId="1" xfId="0" applyNumberFormat="1" applyFont="1" applyFill="1" applyBorder="1" applyAlignment="1" applyProtection="1">
      <alignment horizontal="left"/>
    </xf>
    <xf numFmtId="49" fontId="0" fillId="6" borderId="1" xfId="0" applyNumberFormat="1" applyFont="1" applyFill="1" applyBorder="1" applyAlignment="1" applyProtection="1">
      <alignment horizontal="left"/>
    </xf>
    <xf numFmtId="0" fontId="0" fillId="6" borderId="1" xfId="0" applyNumberFormat="1" applyFont="1" applyFill="1" applyBorder="1" applyAlignment="1" applyProtection="1">
      <alignment horizontal="left"/>
    </xf>
    <xf numFmtId="49" fontId="0" fillId="6" borderId="1" xfId="0" applyNumberFormat="1" applyFont="1" applyFill="1" applyBorder="1" applyAlignment="1" applyProtection="1">
      <alignment horizontal="center"/>
    </xf>
    <xf numFmtId="49" fontId="0" fillId="6" borderId="1" xfId="0" applyNumberFormat="1" applyFont="1" applyFill="1" applyBorder="1" applyAlignment="1" applyProtection="1"/>
    <xf numFmtId="3" fontId="0" fillId="6" borderId="1" xfId="0" applyNumberFormat="1" applyFont="1" applyFill="1" applyBorder="1" applyAlignment="1" applyProtection="1">
      <alignment horizontal="center"/>
    </xf>
    <xf numFmtId="4" fontId="6" fillId="6" borderId="1" xfId="0" applyNumberFormat="1" applyFont="1" applyFill="1" applyBorder="1" applyAlignment="1" applyProtection="1">
      <alignment horizontal="center"/>
    </xf>
    <xf numFmtId="170" fontId="0" fillId="6" borderId="1" xfId="0" applyNumberFormat="1" applyFill="1" applyBorder="1" applyAlignment="1" applyProtection="1">
      <alignment horizontal="left" wrapText="1"/>
    </xf>
    <xf numFmtId="2" fontId="0" fillId="6" borderId="1" xfId="0" applyNumberFormat="1" applyFill="1" applyBorder="1" applyAlignment="1" applyProtection="1">
      <alignment horizontal="center"/>
    </xf>
    <xf numFmtId="168" fontId="0" fillId="6" borderId="1" xfId="0" applyNumberFormat="1" applyFont="1" applyFill="1" applyBorder="1" applyAlignment="1" applyProtection="1">
      <alignment horizontal="center"/>
    </xf>
    <xf numFmtId="9" fontId="6" fillId="6" borderId="1" xfId="0" applyNumberFormat="1" applyFont="1" applyFill="1" applyBorder="1" applyAlignment="1" applyProtection="1">
      <alignment horizontal="center"/>
    </xf>
    <xf numFmtId="3" fontId="6" fillId="6" borderId="1" xfId="0" applyNumberFormat="1" applyFont="1" applyFill="1" applyBorder="1" applyAlignment="1" applyProtection="1">
      <alignment horizontal="center"/>
    </xf>
    <xf numFmtId="0" fontId="0" fillId="6" borderId="1" xfId="0" applyNumberFormat="1" applyFont="1" applyFill="1" applyBorder="1" applyAlignment="1" applyProtection="1">
      <alignment horizontal="center"/>
    </xf>
    <xf numFmtId="0" fontId="6" fillId="6" borderId="1" xfId="0" applyNumberFormat="1" applyFont="1" applyFill="1" applyBorder="1" applyAlignment="1" applyProtection="1">
      <alignment horizontal="center"/>
    </xf>
  </cellXfs>
  <cellStyles count="4">
    <cellStyle name="Link" xfId="3" builtinId="8"/>
    <cellStyle name="Schlecht" xfId="2" builtinId="27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A$13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fmlaLink="$AE$20" lockText="1" noThreeD="1"/>
</file>

<file path=xl/ctrlProps/ctrlProp101.xml><?xml version="1.0" encoding="utf-8"?>
<formControlPr xmlns="http://schemas.microsoft.com/office/spreadsheetml/2009/9/main" objectType="CheckBox" fmlaLink="$AE$21" lockText="1" noThreeD="1"/>
</file>

<file path=xl/ctrlProps/ctrlProp102.xml><?xml version="1.0" encoding="utf-8"?>
<formControlPr xmlns="http://schemas.microsoft.com/office/spreadsheetml/2009/9/main" objectType="CheckBox" fmlaLink="$AE$22" lockText="1" noThreeD="1"/>
</file>

<file path=xl/ctrlProps/ctrlProp103.xml><?xml version="1.0" encoding="utf-8"?>
<formControlPr xmlns="http://schemas.microsoft.com/office/spreadsheetml/2009/9/main" objectType="CheckBox" fmlaLink="$AE$23" lockText="1" noThreeD="1"/>
</file>

<file path=xl/ctrlProps/ctrlProp104.xml><?xml version="1.0" encoding="utf-8"?>
<formControlPr xmlns="http://schemas.microsoft.com/office/spreadsheetml/2009/9/main" objectType="CheckBox" fmlaLink="$AE$24" lockText="1" noThreeD="1"/>
</file>

<file path=xl/ctrlProps/ctrlProp105.xml><?xml version="1.0" encoding="utf-8"?>
<formControlPr xmlns="http://schemas.microsoft.com/office/spreadsheetml/2009/9/main" objectType="CheckBox" fmlaLink="$AE$25" lockText="1" noThreeD="1"/>
</file>

<file path=xl/ctrlProps/ctrlProp106.xml><?xml version="1.0" encoding="utf-8"?>
<formControlPr xmlns="http://schemas.microsoft.com/office/spreadsheetml/2009/9/main" objectType="CheckBox" fmlaLink="$AE$26" lockText="1" noThreeD="1"/>
</file>

<file path=xl/ctrlProps/ctrlProp107.xml><?xml version="1.0" encoding="utf-8"?>
<formControlPr xmlns="http://schemas.microsoft.com/office/spreadsheetml/2009/9/main" objectType="CheckBox" fmlaLink="$AE$27" lockText="1" noThreeD="1"/>
</file>

<file path=xl/ctrlProps/ctrlProp108.xml><?xml version="1.0" encoding="utf-8"?>
<formControlPr xmlns="http://schemas.microsoft.com/office/spreadsheetml/2009/9/main" objectType="CheckBox" fmlaLink="$AE$28" lockText="1" noThreeD="1"/>
</file>

<file path=xl/ctrlProps/ctrlProp109.xml><?xml version="1.0" encoding="utf-8"?>
<formControlPr xmlns="http://schemas.microsoft.com/office/spreadsheetml/2009/9/main" objectType="CheckBox" fmlaLink="$AE$29" lockText="1" noThreeD="1"/>
</file>

<file path=xl/ctrlProps/ctrlProp11.xml><?xml version="1.0" encoding="utf-8"?>
<formControlPr xmlns="http://schemas.microsoft.com/office/spreadsheetml/2009/9/main" objectType="CheckBox" fmlaLink="$AA$18" lockText="1" noThreeD="1"/>
</file>

<file path=xl/ctrlProps/ctrlProp110.xml><?xml version="1.0" encoding="utf-8"?>
<formControlPr xmlns="http://schemas.microsoft.com/office/spreadsheetml/2009/9/main" objectType="CheckBox" fmlaLink="$AE$30" lockText="1" noThreeD="1"/>
</file>

<file path=xl/ctrlProps/ctrlProp111.xml><?xml version="1.0" encoding="utf-8"?>
<formControlPr xmlns="http://schemas.microsoft.com/office/spreadsheetml/2009/9/main" objectType="CheckBox" fmlaLink="$AE$31" lockText="1" noThreeD="1"/>
</file>

<file path=xl/ctrlProps/ctrlProp112.xml><?xml version="1.0" encoding="utf-8"?>
<formControlPr xmlns="http://schemas.microsoft.com/office/spreadsheetml/2009/9/main" objectType="CheckBox" fmlaLink="$AE$32" lockText="1" noThreeD="1"/>
</file>

<file path=xl/ctrlProps/ctrlProp113.xml><?xml version="1.0" encoding="utf-8"?>
<formControlPr xmlns="http://schemas.microsoft.com/office/spreadsheetml/2009/9/main" objectType="CheckBox" fmlaLink="$AE$33" lockText="1" noThreeD="1"/>
</file>

<file path=xl/ctrlProps/ctrlProp114.xml><?xml version="1.0" encoding="utf-8"?>
<formControlPr xmlns="http://schemas.microsoft.com/office/spreadsheetml/2009/9/main" objectType="CheckBox" fmlaLink="$AE$34" lockText="1" noThreeD="1"/>
</file>

<file path=xl/ctrlProps/ctrlProp115.xml><?xml version="1.0" encoding="utf-8"?>
<formControlPr xmlns="http://schemas.microsoft.com/office/spreadsheetml/2009/9/main" objectType="CheckBox" fmlaLink="$AE$35" lockText="1" noThreeD="1"/>
</file>

<file path=xl/ctrlProps/ctrlProp116.xml><?xml version="1.0" encoding="utf-8"?>
<formControlPr xmlns="http://schemas.microsoft.com/office/spreadsheetml/2009/9/main" objectType="CheckBox" fmlaLink="$AE$36" lockText="1" noThreeD="1"/>
</file>

<file path=xl/ctrlProps/ctrlProp117.xml><?xml version="1.0" encoding="utf-8"?>
<formControlPr xmlns="http://schemas.microsoft.com/office/spreadsheetml/2009/9/main" objectType="CheckBox" fmlaLink="$AE$37" lockText="1" noThreeD="1"/>
</file>

<file path=xl/ctrlProps/ctrlProp118.xml><?xml version="1.0" encoding="utf-8"?>
<formControlPr xmlns="http://schemas.microsoft.com/office/spreadsheetml/2009/9/main" objectType="CheckBox" fmlaLink="$AE$38" lockText="1" noThreeD="1"/>
</file>

<file path=xl/ctrlProps/ctrlProp119.xml><?xml version="1.0" encoding="utf-8"?>
<formControlPr xmlns="http://schemas.microsoft.com/office/spreadsheetml/2009/9/main" objectType="CheckBox" fmlaLink="$AE$39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AE$40" lockText="1" noThreeD="1"/>
</file>

<file path=xl/ctrlProps/ctrlProp121.xml><?xml version="1.0" encoding="utf-8"?>
<formControlPr xmlns="http://schemas.microsoft.com/office/spreadsheetml/2009/9/main" objectType="CheckBox" fmlaLink="$AE$41" lockText="1" noThreeD="1"/>
</file>

<file path=xl/ctrlProps/ctrlProp122.xml><?xml version="1.0" encoding="utf-8"?>
<formControlPr xmlns="http://schemas.microsoft.com/office/spreadsheetml/2009/9/main" objectType="CheckBox" fmlaLink="$AE$42" lockText="1" noThreeD="1"/>
</file>

<file path=xl/ctrlProps/ctrlProp123.xml><?xml version="1.0" encoding="utf-8"?>
<formControlPr xmlns="http://schemas.microsoft.com/office/spreadsheetml/2009/9/main" objectType="CheckBox" fmlaLink="$AE$43" lockText="1" noThreeD="1"/>
</file>

<file path=xl/ctrlProps/ctrlProp124.xml><?xml version="1.0" encoding="utf-8"?>
<formControlPr xmlns="http://schemas.microsoft.com/office/spreadsheetml/2009/9/main" objectType="CheckBox" fmlaLink="$AF$13" lockText="1" noThreeD="1"/>
</file>

<file path=xl/ctrlProps/ctrlProp125.xml><?xml version="1.0" encoding="utf-8"?>
<formControlPr xmlns="http://schemas.microsoft.com/office/spreadsheetml/2009/9/main" objectType="CheckBox" fmlaLink="$AG$13" lockText="1" noThreeD="1"/>
</file>

<file path=xl/ctrlProps/ctrlProp126.xml><?xml version="1.0" encoding="utf-8"?>
<formControlPr xmlns="http://schemas.microsoft.com/office/spreadsheetml/2009/9/main" objectType="CheckBox" fmlaLink="$AF$14" lockText="1" noThreeD="1"/>
</file>

<file path=xl/ctrlProps/ctrlProp127.xml><?xml version="1.0" encoding="utf-8"?>
<formControlPr xmlns="http://schemas.microsoft.com/office/spreadsheetml/2009/9/main" objectType="CheckBox" fmlaLink="$AF$15" lockText="1" noThreeD="1"/>
</file>

<file path=xl/ctrlProps/ctrlProp128.xml><?xml version="1.0" encoding="utf-8"?>
<formControlPr xmlns="http://schemas.microsoft.com/office/spreadsheetml/2009/9/main" objectType="CheckBox" fmlaLink="$AF$16" lockText="1" noThreeD="1"/>
</file>

<file path=xl/ctrlProps/ctrlProp129.xml><?xml version="1.0" encoding="utf-8"?>
<formControlPr xmlns="http://schemas.microsoft.com/office/spreadsheetml/2009/9/main" objectType="CheckBox" fmlaLink="$AF$17" lockText="1" noThreeD="1"/>
</file>

<file path=xl/ctrlProps/ctrlProp13.xml><?xml version="1.0" encoding="utf-8"?>
<formControlPr xmlns="http://schemas.microsoft.com/office/spreadsheetml/2009/9/main" objectType="CheckBox" fmlaLink="$AA$19" lockText="1" noThreeD="1"/>
</file>

<file path=xl/ctrlProps/ctrlProp130.xml><?xml version="1.0" encoding="utf-8"?>
<formControlPr xmlns="http://schemas.microsoft.com/office/spreadsheetml/2009/9/main" objectType="CheckBox" fmlaLink="$AF$18" lockText="1" noThreeD="1"/>
</file>

<file path=xl/ctrlProps/ctrlProp131.xml><?xml version="1.0" encoding="utf-8"?>
<formControlPr xmlns="http://schemas.microsoft.com/office/spreadsheetml/2009/9/main" objectType="CheckBox" fmlaLink="$AF$19" lockText="1" noThreeD="1"/>
</file>

<file path=xl/ctrlProps/ctrlProp132.xml><?xml version="1.0" encoding="utf-8"?>
<formControlPr xmlns="http://schemas.microsoft.com/office/spreadsheetml/2009/9/main" objectType="CheckBox" fmlaLink="$AF$20" lockText="1" noThreeD="1"/>
</file>

<file path=xl/ctrlProps/ctrlProp133.xml><?xml version="1.0" encoding="utf-8"?>
<formControlPr xmlns="http://schemas.microsoft.com/office/spreadsheetml/2009/9/main" objectType="CheckBox" fmlaLink="$AF$21" lockText="1" noThreeD="1"/>
</file>

<file path=xl/ctrlProps/ctrlProp134.xml><?xml version="1.0" encoding="utf-8"?>
<formControlPr xmlns="http://schemas.microsoft.com/office/spreadsheetml/2009/9/main" objectType="CheckBox" fmlaLink="$AF$22" lockText="1" noThreeD="1"/>
</file>

<file path=xl/ctrlProps/ctrlProp135.xml><?xml version="1.0" encoding="utf-8"?>
<formControlPr xmlns="http://schemas.microsoft.com/office/spreadsheetml/2009/9/main" objectType="CheckBox" fmlaLink="$AF$23" lockText="1" noThreeD="1"/>
</file>

<file path=xl/ctrlProps/ctrlProp136.xml><?xml version="1.0" encoding="utf-8"?>
<formControlPr xmlns="http://schemas.microsoft.com/office/spreadsheetml/2009/9/main" objectType="CheckBox" fmlaLink="$AF$24" lockText="1" noThreeD="1"/>
</file>

<file path=xl/ctrlProps/ctrlProp137.xml><?xml version="1.0" encoding="utf-8"?>
<formControlPr xmlns="http://schemas.microsoft.com/office/spreadsheetml/2009/9/main" objectType="CheckBox" fmlaLink="$AF$25" lockText="1" noThreeD="1"/>
</file>

<file path=xl/ctrlProps/ctrlProp138.xml><?xml version="1.0" encoding="utf-8"?>
<formControlPr xmlns="http://schemas.microsoft.com/office/spreadsheetml/2009/9/main" objectType="CheckBox" fmlaLink="$AF$26" lockText="1" noThreeD="1"/>
</file>

<file path=xl/ctrlProps/ctrlProp139.xml><?xml version="1.0" encoding="utf-8"?>
<formControlPr xmlns="http://schemas.microsoft.com/office/spreadsheetml/2009/9/main" objectType="CheckBox" fmlaLink="$AF$27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fmlaLink="$AF$28" lockText="1" noThreeD="1"/>
</file>

<file path=xl/ctrlProps/ctrlProp141.xml><?xml version="1.0" encoding="utf-8"?>
<formControlPr xmlns="http://schemas.microsoft.com/office/spreadsheetml/2009/9/main" objectType="CheckBox" fmlaLink="$AF$29" lockText="1" noThreeD="1"/>
</file>

<file path=xl/ctrlProps/ctrlProp142.xml><?xml version="1.0" encoding="utf-8"?>
<formControlPr xmlns="http://schemas.microsoft.com/office/spreadsheetml/2009/9/main" objectType="CheckBox" fmlaLink="$AF$30" lockText="1" noThreeD="1"/>
</file>

<file path=xl/ctrlProps/ctrlProp143.xml><?xml version="1.0" encoding="utf-8"?>
<formControlPr xmlns="http://schemas.microsoft.com/office/spreadsheetml/2009/9/main" objectType="CheckBox" fmlaLink="$AF$31" lockText="1" noThreeD="1"/>
</file>

<file path=xl/ctrlProps/ctrlProp144.xml><?xml version="1.0" encoding="utf-8"?>
<formControlPr xmlns="http://schemas.microsoft.com/office/spreadsheetml/2009/9/main" objectType="CheckBox" fmlaLink="$AF$32" lockText="1" noThreeD="1"/>
</file>

<file path=xl/ctrlProps/ctrlProp145.xml><?xml version="1.0" encoding="utf-8"?>
<formControlPr xmlns="http://schemas.microsoft.com/office/spreadsheetml/2009/9/main" objectType="CheckBox" fmlaLink="$AF$33" lockText="1" noThreeD="1"/>
</file>

<file path=xl/ctrlProps/ctrlProp146.xml><?xml version="1.0" encoding="utf-8"?>
<formControlPr xmlns="http://schemas.microsoft.com/office/spreadsheetml/2009/9/main" objectType="CheckBox" fmlaLink="$AF$34" lockText="1" noThreeD="1"/>
</file>

<file path=xl/ctrlProps/ctrlProp147.xml><?xml version="1.0" encoding="utf-8"?>
<formControlPr xmlns="http://schemas.microsoft.com/office/spreadsheetml/2009/9/main" objectType="CheckBox" fmlaLink="$AF$35" lockText="1" noThreeD="1"/>
</file>

<file path=xl/ctrlProps/ctrlProp148.xml><?xml version="1.0" encoding="utf-8"?>
<formControlPr xmlns="http://schemas.microsoft.com/office/spreadsheetml/2009/9/main" objectType="CheckBox" fmlaLink="$AF$36" lockText="1" noThreeD="1"/>
</file>

<file path=xl/ctrlProps/ctrlProp149.xml><?xml version="1.0" encoding="utf-8"?>
<formControlPr xmlns="http://schemas.microsoft.com/office/spreadsheetml/2009/9/main" objectType="CheckBox" fmlaLink="$AF$37" lockText="1" noThreeD="1"/>
</file>

<file path=xl/ctrlProps/ctrlProp15.xml><?xml version="1.0" encoding="utf-8"?>
<formControlPr xmlns="http://schemas.microsoft.com/office/spreadsheetml/2009/9/main" objectType="CheckBox" fmlaLink="$AA$20" lockText="1" noThreeD="1"/>
</file>

<file path=xl/ctrlProps/ctrlProp150.xml><?xml version="1.0" encoding="utf-8"?>
<formControlPr xmlns="http://schemas.microsoft.com/office/spreadsheetml/2009/9/main" objectType="CheckBox" fmlaLink="$AF$38" lockText="1" noThreeD="1"/>
</file>

<file path=xl/ctrlProps/ctrlProp151.xml><?xml version="1.0" encoding="utf-8"?>
<formControlPr xmlns="http://schemas.microsoft.com/office/spreadsheetml/2009/9/main" objectType="CheckBox" fmlaLink="$AF$39" lockText="1" noThreeD="1"/>
</file>

<file path=xl/ctrlProps/ctrlProp152.xml><?xml version="1.0" encoding="utf-8"?>
<formControlPr xmlns="http://schemas.microsoft.com/office/spreadsheetml/2009/9/main" objectType="CheckBox" fmlaLink="$AF$40" lockText="1" noThreeD="1"/>
</file>

<file path=xl/ctrlProps/ctrlProp153.xml><?xml version="1.0" encoding="utf-8"?>
<formControlPr xmlns="http://schemas.microsoft.com/office/spreadsheetml/2009/9/main" objectType="CheckBox" fmlaLink="$AF$41" lockText="1" noThreeD="1"/>
</file>

<file path=xl/ctrlProps/ctrlProp154.xml><?xml version="1.0" encoding="utf-8"?>
<formControlPr xmlns="http://schemas.microsoft.com/office/spreadsheetml/2009/9/main" objectType="CheckBox" fmlaLink="$AF$42" lockText="1" noThreeD="1"/>
</file>

<file path=xl/ctrlProps/ctrlProp155.xml><?xml version="1.0" encoding="utf-8"?>
<formControlPr xmlns="http://schemas.microsoft.com/office/spreadsheetml/2009/9/main" objectType="CheckBox" fmlaLink="$AF$43" lockText="1" noThreeD="1"/>
</file>

<file path=xl/ctrlProps/ctrlProp156.xml><?xml version="1.0" encoding="utf-8"?>
<formControlPr xmlns="http://schemas.microsoft.com/office/spreadsheetml/2009/9/main" objectType="CheckBox" fmlaLink="$AG$14" lockText="1" noThreeD="1"/>
</file>

<file path=xl/ctrlProps/ctrlProp157.xml><?xml version="1.0" encoding="utf-8"?>
<formControlPr xmlns="http://schemas.microsoft.com/office/spreadsheetml/2009/9/main" objectType="CheckBox" fmlaLink="$AG$15" lockText="1" noThreeD="1"/>
</file>

<file path=xl/ctrlProps/ctrlProp158.xml><?xml version="1.0" encoding="utf-8"?>
<formControlPr xmlns="http://schemas.microsoft.com/office/spreadsheetml/2009/9/main" objectType="CheckBox" fmlaLink="$AG$16" lockText="1" noThreeD="1"/>
</file>

<file path=xl/ctrlProps/ctrlProp159.xml><?xml version="1.0" encoding="utf-8"?>
<formControlPr xmlns="http://schemas.microsoft.com/office/spreadsheetml/2009/9/main" objectType="CheckBox" fmlaLink="$AG$17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AG$18" lockText="1" noThreeD="1"/>
</file>

<file path=xl/ctrlProps/ctrlProp161.xml><?xml version="1.0" encoding="utf-8"?>
<formControlPr xmlns="http://schemas.microsoft.com/office/spreadsheetml/2009/9/main" objectType="CheckBox" fmlaLink="$AG$19" lockText="1" noThreeD="1"/>
</file>

<file path=xl/ctrlProps/ctrlProp162.xml><?xml version="1.0" encoding="utf-8"?>
<formControlPr xmlns="http://schemas.microsoft.com/office/spreadsheetml/2009/9/main" objectType="CheckBox" fmlaLink="$AG$20" lockText="1" noThreeD="1"/>
</file>

<file path=xl/ctrlProps/ctrlProp163.xml><?xml version="1.0" encoding="utf-8"?>
<formControlPr xmlns="http://schemas.microsoft.com/office/spreadsheetml/2009/9/main" objectType="CheckBox" fmlaLink="$AG$21" lockText="1" noThreeD="1"/>
</file>

<file path=xl/ctrlProps/ctrlProp164.xml><?xml version="1.0" encoding="utf-8"?>
<formControlPr xmlns="http://schemas.microsoft.com/office/spreadsheetml/2009/9/main" objectType="CheckBox" fmlaLink="$AG$22" lockText="1" noThreeD="1"/>
</file>

<file path=xl/ctrlProps/ctrlProp165.xml><?xml version="1.0" encoding="utf-8"?>
<formControlPr xmlns="http://schemas.microsoft.com/office/spreadsheetml/2009/9/main" objectType="CheckBox" fmlaLink="$AG$23" lockText="1" noThreeD="1"/>
</file>

<file path=xl/ctrlProps/ctrlProp166.xml><?xml version="1.0" encoding="utf-8"?>
<formControlPr xmlns="http://schemas.microsoft.com/office/spreadsheetml/2009/9/main" objectType="CheckBox" fmlaLink="$AG$24" lockText="1" noThreeD="1"/>
</file>

<file path=xl/ctrlProps/ctrlProp167.xml><?xml version="1.0" encoding="utf-8"?>
<formControlPr xmlns="http://schemas.microsoft.com/office/spreadsheetml/2009/9/main" objectType="CheckBox" fmlaLink="$AG$25" lockText="1" noThreeD="1"/>
</file>

<file path=xl/ctrlProps/ctrlProp168.xml><?xml version="1.0" encoding="utf-8"?>
<formControlPr xmlns="http://schemas.microsoft.com/office/spreadsheetml/2009/9/main" objectType="CheckBox" fmlaLink="$AG$26" lockText="1" noThreeD="1"/>
</file>

<file path=xl/ctrlProps/ctrlProp169.xml><?xml version="1.0" encoding="utf-8"?>
<formControlPr xmlns="http://schemas.microsoft.com/office/spreadsheetml/2009/9/main" objectType="CheckBox" fmlaLink="$AG$27" lockText="1" noThreeD="1"/>
</file>

<file path=xl/ctrlProps/ctrlProp17.xml><?xml version="1.0" encoding="utf-8"?>
<formControlPr xmlns="http://schemas.microsoft.com/office/spreadsheetml/2009/9/main" objectType="CheckBox" fmlaLink="$AA$21" lockText="1" noThreeD="1"/>
</file>

<file path=xl/ctrlProps/ctrlProp170.xml><?xml version="1.0" encoding="utf-8"?>
<formControlPr xmlns="http://schemas.microsoft.com/office/spreadsheetml/2009/9/main" objectType="CheckBox" fmlaLink="$AG$28" lockText="1" noThreeD="1"/>
</file>

<file path=xl/ctrlProps/ctrlProp171.xml><?xml version="1.0" encoding="utf-8"?>
<formControlPr xmlns="http://schemas.microsoft.com/office/spreadsheetml/2009/9/main" objectType="CheckBox" fmlaLink="$AG$29" lockText="1" noThreeD="1"/>
</file>

<file path=xl/ctrlProps/ctrlProp172.xml><?xml version="1.0" encoding="utf-8"?>
<formControlPr xmlns="http://schemas.microsoft.com/office/spreadsheetml/2009/9/main" objectType="CheckBox" fmlaLink="$AG$30" lockText="1" noThreeD="1"/>
</file>

<file path=xl/ctrlProps/ctrlProp173.xml><?xml version="1.0" encoding="utf-8"?>
<formControlPr xmlns="http://schemas.microsoft.com/office/spreadsheetml/2009/9/main" objectType="CheckBox" fmlaLink="$AG$31" lockText="1" noThreeD="1"/>
</file>

<file path=xl/ctrlProps/ctrlProp174.xml><?xml version="1.0" encoding="utf-8"?>
<formControlPr xmlns="http://schemas.microsoft.com/office/spreadsheetml/2009/9/main" objectType="CheckBox" fmlaLink="$AG$32" lockText="1" noThreeD="1"/>
</file>

<file path=xl/ctrlProps/ctrlProp175.xml><?xml version="1.0" encoding="utf-8"?>
<formControlPr xmlns="http://schemas.microsoft.com/office/spreadsheetml/2009/9/main" objectType="CheckBox" fmlaLink="$AG$33" lockText="1" noThreeD="1"/>
</file>

<file path=xl/ctrlProps/ctrlProp176.xml><?xml version="1.0" encoding="utf-8"?>
<formControlPr xmlns="http://schemas.microsoft.com/office/spreadsheetml/2009/9/main" objectType="CheckBox" fmlaLink="$AG$34" lockText="1" noThreeD="1"/>
</file>

<file path=xl/ctrlProps/ctrlProp177.xml><?xml version="1.0" encoding="utf-8"?>
<formControlPr xmlns="http://schemas.microsoft.com/office/spreadsheetml/2009/9/main" objectType="CheckBox" fmlaLink="$AG$35" lockText="1" noThreeD="1"/>
</file>

<file path=xl/ctrlProps/ctrlProp178.xml><?xml version="1.0" encoding="utf-8"?>
<formControlPr xmlns="http://schemas.microsoft.com/office/spreadsheetml/2009/9/main" objectType="CheckBox" fmlaLink="$AG$36" lockText="1" noThreeD="1"/>
</file>

<file path=xl/ctrlProps/ctrlProp179.xml><?xml version="1.0" encoding="utf-8"?>
<formControlPr xmlns="http://schemas.microsoft.com/office/spreadsheetml/2009/9/main" objectType="CheckBox" fmlaLink="$AG$37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AG$38" lockText="1" noThreeD="1"/>
</file>

<file path=xl/ctrlProps/ctrlProp181.xml><?xml version="1.0" encoding="utf-8"?>
<formControlPr xmlns="http://schemas.microsoft.com/office/spreadsheetml/2009/9/main" objectType="CheckBox" fmlaLink="$AG$39" lockText="1" noThreeD="1"/>
</file>

<file path=xl/ctrlProps/ctrlProp182.xml><?xml version="1.0" encoding="utf-8"?>
<formControlPr xmlns="http://schemas.microsoft.com/office/spreadsheetml/2009/9/main" objectType="CheckBox" fmlaLink="$AG$40" lockText="1" noThreeD="1"/>
</file>

<file path=xl/ctrlProps/ctrlProp183.xml><?xml version="1.0" encoding="utf-8"?>
<formControlPr xmlns="http://schemas.microsoft.com/office/spreadsheetml/2009/9/main" objectType="CheckBox" fmlaLink="$AG$41" lockText="1" noThreeD="1"/>
</file>

<file path=xl/ctrlProps/ctrlProp184.xml><?xml version="1.0" encoding="utf-8"?>
<formControlPr xmlns="http://schemas.microsoft.com/office/spreadsheetml/2009/9/main" objectType="CheckBox" fmlaLink="$AG$42" lockText="1" noThreeD="1"/>
</file>

<file path=xl/ctrlProps/ctrlProp185.xml><?xml version="1.0" encoding="utf-8"?>
<formControlPr xmlns="http://schemas.microsoft.com/office/spreadsheetml/2009/9/main" objectType="CheckBox" fmlaLink="$AG$43" lockText="1" noThreeD="1"/>
</file>

<file path=xl/ctrlProps/ctrlProp186.xml><?xml version="1.0" encoding="utf-8"?>
<formControlPr xmlns="http://schemas.microsoft.com/office/spreadsheetml/2009/9/main" objectType="CheckBox" fmlaLink="$AD$13" lockText="1" noThreeD="1"/>
</file>

<file path=xl/ctrlProps/ctrlProp187.xml><?xml version="1.0" encoding="utf-8"?>
<formControlPr xmlns="http://schemas.microsoft.com/office/spreadsheetml/2009/9/main" objectType="CheckBox" fmlaLink="$AD$14" lockText="1" noThreeD="1"/>
</file>

<file path=xl/ctrlProps/ctrlProp188.xml><?xml version="1.0" encoding="utf-8"?>
<formControlPr xmlns="http://schemas.microsoft.com/office/spreadsheetml/2009/9/main" objectType="CheckBox" fmlaLink="$AD$15" lockText="1" noThreeD="1"/>
</file>

<file path=xl/ctrlProps/ctrlProp189.xml><?xml version="1.0" encoding="utf-8"?>
<formControlPr xmlns="http://schemas.microsoft.com/office/spreadsheetml/2009/9/main" objectType="CheckBox" fmlaLink="$AD$16" lockText="1" noThreeD="1"/>
</file>

<file path=xl/ctrlProps/ctrlProp19.xml><?xml version="1.0" encoding="utf-8"?>
<formControlPr xmlns="http://schemas.microsoft.com/office/spreadsheetml/2009/9/main" objectType="CheckBox" fmlaLink="$AA$22" lockText="1" noThreeD="1"/>
</file>

<file path=xl/ctrlProps/ctrlProp190.xml><?xml version="1.0" encoding="utf-8"?>
<formControlPr xmlns="http://schemas.microsoft.com/office/spreadsheetml/2009/9/main" objectType="CheckBox" fmlaLink="$AD$17" lockText="1" noThreeD="1"/>
</file>

<file path=xl/ctrlProps/ctrlProp191.xml><?xml version="1.0" encoding="utf-8"?>
<formControlPr xmlns="http://schemas.microsoft.com/office/spreadsheetml/2009/9/main" objectType="CheckBox" fmlaLink="$AD$18" lockText="1" noThreeD="1"/>
</file>

<file path=xl/ctrlProps/ctrlProp192.xml><?xml version="1.0" encoding="utf-8"?>
<formControlPr xmlns="http://schemas.microsoft.com/office/spreadsheetml/2009/9/main" objectType="CheckBox" fmlaLink="$AD$19" lockText="1" noThreeD="1"/>
</file>

<file path=xl/ctrlProps/ctrlProp193.xml><?xml version="1.0" encoding="utf-8"?>
<formControlPr xmlns="http://schemas.microsoft.com/office/spreadsheetml/2009/9/main" objectType="CheckBox" fmlaLink="$AD$20" lockText="1" noThreeD="1"/>
</file>

<file path=xl/ctrlProps/ctrlProp194.xml><?xml version="1.0" encoding="utf-8"?>
<formControlPr xmlns="http://schemas.microsoft.com/office/spreadsheetml/2009/9/main" objectType="CheckBox" fmlaLink="$AD$21" lockText="1" noThreeD="1"/>
</file>

<file path=xl/ctrlProps/ctrlProp195.xml><?xml version="1.0" encoding="utf-8"?>
<formControlPr xmlns="http://schemas.microsoft.com/office/spreadsheetml/2009/9/main" objectType="CheckBox" fmlaLink="$AD$22" lockText="1" noThreeD="1"/>
</file>

<file path=xl/ctrlProps/ctrlProp196.xml><?xml version="1.0" encoding="utf-8"?>
<formControlPr xmlns="http://schemas.microsoft.com/office/spreadsheetml/2009/9/main" objectType="CheckBox" fmlaLink="$AD$23" lockText="1" noThreeD="1"/>
</file>

<file path=xl/ctrlProps/ctrlProp197.xml><?xml version="1.0" encoding="utf-8"?>
<formControlPr xmlns="http://schemas.microsoft.com/office/spreadsheetml/2009/9/main" objectType="CheckBox" fmlaLink="$AD$24" lockText="1" noThreeD="1"/>
</file>

<file path=xl/ctrlProps/ctrlProp198.xml><?xml version="1.0" encoding="utf-8"?>
<formControlPr xmlns="http://schemas.microsoft.com/office/spreadsheetml/2009/9/main" objectType="CheckBox" fmlaLink="$AD$25" lockText="1" noThreeD="1"/>
</file>

<file path=xl/ctrlProps/ctrlProp199.xml><?xml version="1.0" encoding="utf-8"?>
<formControlPr xmlns="http://schemas.microsoft.com/office/spreadsheetml/2009/9/main" objectType="CheckBox" fmlaLink="$AD$26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AD$27" lockText="1" noThreeD="1"/>
</file>

<file path=xl/ctrlProps/ctrlProp201.xml><?xml version="1.0" encoding="utf-8"?>
<formControlPr xmlns="http://schemas.microsoft.com/office/spreadsheetml/2009/9/main" objectType="CheckBox" fmlaLink="$AD$28" lockText="1" noThreeD="1"/>
</file>

<file path=xl/ctrlProps/ctrlProp202.xml><?xml version="1.0" encoding="utf-8"?>
<formControlPr xmlns="http://schemas.microsoft.com/office/spreadsheetml/2009/9/main" objectType="CheckBox" fmlaLink="$AD$29" lockText="1" noThreeD="1"/>
</file>

<file path=xl/ctrlProps/ctrlProp203.xml><?xml version="1.0" encoding="utf-8"?>
<formControlPr xmlns="http://schemas.microsoft.com/office/spreadsheetml/2009/9/main" objectType="CheckBox" fmlaLink="$AD$30" lockText="1" noThreeD="1"/>
</file>

<file path=xl/ctrlProps/ctrlProp204.xml><?xml version="1.0" encoding="utf-8"?>
<formControlPr xmlns="http://schemas.microsoft.com/office/spreadsheetml/2009/9/main" objectType="CheckBox" fmlaLink="$AD$31" lockText="1" noThreeD="1"/>
</file>

<file path=xl/ctrlProps/ctrlProp205.xml><?xml version="1.0" encoding="utf-8"?>
<formControlPr xmlns="http://schemas.microsoft.com/office/spreadsheetml/2009/9/main" objectType="CheckBox" fmlaLink="$AD$32" lockText="1" noThreeD="1"/>
</file>

<file path=xl/ctrlProps/ctrlProp206.xml><?xml version="1.0" encoding="utf-8"?>
<formControlPr xmlns="http://schemas.microsoft.com/office/spreadsheetml/2009/9/main" objectType="CheckBox" fmlaLink="$AD$33" lockText="1" noThreeD="1"/>
</file>

<file path=xl/ctrlProps/ctrlProp207.xml><?xml version="1.0" encoding="utf-8"?>
<formControlPr xmlns="http://schemas.microsoft.com/office/spreadsheetml/2009/9/main" objectType="CheckBox" fmlaLink="$AD$34" lockText="1" noThreeD="1"/>
</file>

<file path=xl/ctrlProps/ctrlProp208.xml><?xml version="1.0" encoding="utf-8"?>
<formControlPr xmlns="http://schemas.microsoft.com/office/spreadsheetml/2009/9/main" objectType="CheckBox" fmlaLink="$AD$35" lockText="1" noThreeD="1"/>
</file>

<file path=xl/ctrlProps/ctrlProp209.xml><?xml version="1.0" encoding="utf-8"?>
<formControlPr xmlns="http://schemas.microsoft.com/office/spreadsheetml/2009/9/main" objectType="CheckBox" fmlaLink="$AD$36" lockText="1" noThreeD="1"/>
</file>

<file path=xl/ctrlProps/ctrlProp21.xml><?xml version="1.0" encoding="utf-8"?>
<formControlPr xmlns="http://schemas.microsoft.com/office/spreadsheetml/2009/9/main" objectType="CheckBox" fmlaLink="$AA$23" lockText="1" noThreeD="1"/>
</file>

<file path=xl/ctrlProps/ctrlProp210.xml><?xml version="1.0" encoding="utf-8"?>
<formControlPr xmlns="http://schemas.microsoft.com/office/spreadsheetml/2009/9/main" objectType="CheckBox" fmlaLink="$AD$37" lockText="1" noThreeD="1"/>
</file>

<file path=xl/ctrlProps/ctrlProp211.xml><?xml version="1.0" encoding="utf-8"?>
<formControlPr xmlns="http://schemas.microsoft.com/office/spreadsheetml/2009/9/main" objectType="CheckBox" fmlaLink="$AD$38" lockText="1" noThreeD="1"/>
</file>

<file path=xl/ctrlProps/ctrlProp212.xml><?xml version="1.0" encoding="utf-8"?>
<formControlPr xmlns="http://schemas.microsoft.com/office/spreadsheetml/2009/9/main" objectType="CheckBox" fmlaLink="$AD$39" lockText="1" noThreeD="1"/>
</file>

<file path=xl/ctrlProps/ctrlProp213.xml><?xml version="1.0" encoding="utf-8"?>
<formControlPr xmlns="http://schemas.microsoft.com/office/spreadsheetml/2009/9/main" objectType="CheckBox" fmlaLink="$AD$40" lockText="1" noThreeD="1"/>
</file>

<file path=xl/ctrlProps/ctrlProp214.xml><?xml version="1.0" encoding="utf-8"?>
<formControlPr xmlns="http://schemas.microsoft.com/office/spreadsheetml/2009/9/main" objectType="CheckBox" fmlaLink="$AD$41" lockText="1" noThreeD="1"/>
</file>

<file path=xl/ctrlProps/ctrlProp215.xml><?xml version="1.0" encoding="utf-8"?>
<formControlPr xmlns="http://schemas.microsoft.com/office/spreadsheetml/2009/9/main" objectType="CheckBox" fmlaLink="$AD$42" lockText="1" noThreeD="1"/>
</file>

<file path=xl/ctrlProps/ctrlProp216.xml><?xml version="1.0" encoding="utf-8"?>
<formControlPr xmlns="http://schemas.microsoft.com/office/spreadsheetml/2009/9/main" objectType="CheckBox" fmlaLink="$AD$43" lockText="1" noThreeD="1"/>
</file>

<file path=xl/ctrlProps/ctrlProp217.xml><?xml version="1.0" encoding="utf-8"?>
<formControlPr xmlns="http://schemas.microsoft.com/office/spreadsheetml/2009/9/main" objectType="CheckBox" fmlaLink="$AB$13" lockText="1" noThreeD="1"/>
</file>

<file path=xl/ctrlProps/ctrlProp218.xml><?xml version="1.0" encoding="utf-8"?>
<formControlPr xmlns="http://schemas.microsoft.com/office/spreadsheetml/2009/9/main" objectType="CheckBox" fmlaLink="$AB$14" lockText="1" noThreeD="1"/>
</file>

<file path=xl/ctrlProps/ctrlProp219.xml><?xml version="1.0" encoding="utf-8"?>
<formControlPr xmlns="http://schemas.microsoft.com/office/spreadsheetml/2009/9/main" objectType="CheckBox" fmlaLink="$AB$15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fmlaLink="$AB$16" lockText="1" noThreeD="1"/>
</file>

<file path=xl/ctrlProps/ctrlProp221.xml><?xml version="1.0" encoding="utf-8"?>
<formControlPr xmlns="http://schemas.microsoft.com/office/spreadsheetml/2009/9/main" objectType="CheckBox" fmlaLink="$AB$17" lockText="1" noThreeD="1"/>
</file>

<file path=xl/ctrlProps/ctrlProp222.xml><?xml version="1.0" encoding="utf-8"?>
<formControlPr xmlns="http://schemas.microsoft.com/office/spreadsheetml/2009/9/main" objectType="CheckBox" fmlaLink="$AB$18" lockText="1" noThreeD="1"/>
</file>

<file path=xl/ctrlProps/ctrlProp223.xml><?xml version="1.0" encoding="utf-8"?>
<formControlPr xmlns="http://schemas.microsoft.com/office/spreadsheetml/2009/9/main" objectType="CheckBox" fmlaLink="$AB$19" lockText="1" noThreeD="1"/>
</file>

<file path=xl/ctrlProps/ctrlProp224.xml><?xml version="1.0" encoding="utf-8"?>
<formControlPr xmlns="http://schemas.microsoft.com/office/spreadsheetml/2009/9/main" objectType="CheckBox" fmlaLink="$AB$20" lockText="1" noThreeD="1"/>
</file>

<file path=xl/ctrlProps/ctrlProp225.xml><?xml version="1.0" encoding="utf-8"?>
<formControlPr xmlns="http://schemas.microsoft.com/office/spreadsheetml/2009/9/main" objectType="CheckBox" fmlaLink="$AB$21" lockText="1" noThreeD="1"/>
</file>

<file path=xl/ctrlProps/ctrlProp226.xml><?xml version="1.0" encoding="utf-8"?>
<formControlPr xmlns="http://schemas.microsoft.com/office/spreadsheetml/2009/9/main" objectType="CheckBox" fmlaLink="$AB$22" lockText="1" noThreeD="1"/>
</file>

<file path=xl/ctrlProps/ctrlProp227.xml><?xml version="1.0" encoding="utf-8"?>
<formControlPr xmlns="http://schemas.microsoft.com/office/spreadsheetml/2009/9/main" objectType="CheckBox" fmlaLink="$AB$23" lockText="1" noThreeD="1"/>
</file>

<file path=xl/ctrlProps/ctrlProp228.xml><?xml version="1.0" encoding="utf-8"?>
<formControlPr xmlns="http://schemas.microsoft.com/office/spreadsheetml/2009/9/main" objectType="CheckBox" fmlaLink="$AB$24" lockText="1" noThreeD="1"/>
</file>

<file path=xl/ctrlProps/ctrlProp229.xml><?xml version="1.0" encoding="utf-8"?>
<formControlPr xmlns="http://schemas.microsoft.com/office/spreadsheetml/2009/9/main" objectType="CheckBox" fmlaLink="$AB$25" lockText="1" noThreeD="1"/>
</file>

<file path=xl/ctrlProps/ctrlProp23.xml><?xml version="1.0" encoding="utf-8"?>
<formControlPr xmlns="http://schemas.microsoft.com/office/spreadsheetml/2009/9/main" objectType="CheckBox" fmlaLink="$AA$24" lockText="1" noThreeD="1"/>
</file>

<file path=xl/ctrlProps/ctrlProp230.xml><?xml version="1.0" encoding="utf-8"?>
<formControlPr xmlns="http://schemas.microsoft.com/office/spreadsheetml/2009/9/main" objectType="CheckBox" fmlaLink="$AB$26" lockText="1" noThreeD="1"/>
</file>

<file path=xl/ctrlProps/ctrlProp231.xml><?xml version="1.0" encoding="utf-8"?>
<formControlPr xmlns="http://schemas.microsoft.com/office/spreadsheetml/2009/9/main" objectType="CheckBox" fmlaLink="$AB$27" lockText="1" noThreeD="1"/>
</file>

<file path=xl/ctrlProps/ctrlProp232.xml><?xml version="1.0" encoding="utf-8"?>
<formControlPr xmlns="http://schemas.microsoft.com/office/spreadsheetml/2009/9/main" objectType="CheckBox" fmlaLink="$AB$28" lockText="1" noThreeD="1"/>
</file>

<file path=xl/ctrlProps/ctrlProp233.xml><?xml version="1.0" encoding="utf-8"?>
<formControlPr xmlns="http://schemas.microsoft.com/office/spreadsheetml/2009/9/main" objectType="CheckBox" fmlaLink="$AB$29" lockText="1" noThreeD="1"/>
</file>

<file path=xl/ctrlProps/ctrlProp234.xml><?xml version="1.0" encoding="utf-8"?>
<formControlPr xmlns="http://schemas.microsoft.com/office/spreadsheetml/2009/9/main" objectType="CheckBox" fmlaLink="$AB$30" lockText="1" noThreeD="1"/>
</file>

<file path=xl/ctrlProps/ctrlProp235.xml><?xml version="1.0" encoding="utf-8"?>
<formControlPr xmlns="http://schemas.microsoft.com/office/spreadsheetml/2009/9/main" objectType="CheckBox" fmlaLink="$AB$31" lockText="1" noThreeD="1"/>
</file>

<file path=xl/ctrlProps/ctrlProp236.xml><?xml version="1.0" encoding="utf-8"?>
<formControlPr xmlns="http://schemas.microsoft.com/office/spreadsheetml/2009/9/main" objectType="CheckBox" fmlaLink="$AB$32" lockText="1" noThreeD="1"/>
</file>

<file path=xl/ctrlProps/ctrlProp237.xml><?xml version="1.0" encoding="utf-8"?>
<formControlPr xmlns="http://schemas.microsoft.com/office/spreadsheetml/2009/9/main" objectType="CheckBox" fmlaLink="$AB$33" lockText="1" noThreeD="1"/>
</file>

<file path=xl/ctrlProps/ctrlProp238.xml><?xml version="1.0" encoding="utf-8"?>
<formControlPr xmlns="http://schemas.microsoft.com/office/spreadsheetml/2009/9/main" objectType="CheckBox" fmlaLink="$AB$34" lockText="1" noThreeD="1"/>
</file>

<file path=xl/ctrlProps/ctrlProp239.xml><?xml version="1.0" encoding="utf-8"?>
<formControlPr xmlns="http://schemas.microsoft.com/office/spreadsheetml/2009/9/main" objectType="CheckBox" fmlaLink="$AB$35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fmlaLink="$AB$36" lockText="1" noThreeD="1"/>
</file>

<file path=xl/ctrlProps/ctrlProp241.xml><?xml version="1.0" encoding="utf-8"?>
<formControlPr xmlns="http://schemas.microsoft.com/office/spreadsheetml/2009/9/main" objectType="CheckBox" fmlaLink="$AB$37" lockText="1" noThreeD="1"/>
</file>

<file path=xl/ctrlProps/ctrlProp242.xml><?xml version="1.0" encoding="utf-8"?>
<formControlPr xmlns="http://schemas.microsoft.com/office/spreadsheetml/2009/9/main" objectType="CheckBox" fmlaLink="$AB$38" lockText="1" noThreeD="1"/>
</file>

<file path=xl/ctrlProps/ctrlProp243.xml><?xml version="1.0" encoding="utf-8"?>
<formControlPr xmlns="http://schemas.microsoft.com/office/spreadsheetml/2009/9/main" objectType="CheckBox" fmlaLink="$AB$39" lockText="1" noThreeD="1"/>
</file>

<file path=xl/ctrlProps/ctrlProp244.xml><?xml version="1.0" encoding="utf-8"?>
<formControlPr xmlns="http://schemas.microsoft.com/office/spreadsheetml/2009/9/main" objectType="CheckBox" fmlaLink="$AB$40" lockText="1" noThreeD="1"/>
</file>

<file path=xl/ctrlProps/ctrlProp245.xml><?xml version="1.0" encoding="utf-8"?>
<formControlPr xmlns="http://schemas.microsoft.com/office/spreadsheetml/2009/9/main" objectType="CheckBox" fmlaLink="$AB$41" lockText="1" noThreeD="1"/>
</file>

<file path=xl/ctrlProps/ctrlProp246.xml><?xml version="1.0" encoding="utf-8"?>
<formControlPr xmlns="http://schemas.microsoft.com/office/spreadsheetml/2009/9/main" objectType="CheckBox" fmlaLink="$AB$42" lockText="1" noThreeD="1"/>
</file>

<file path=xl/ctrlProps/ctrlProp247.xml><?xml version="1.0" encoding="utf-8"?>
<formControlPr xmlns="http://schemas.microsoft.com/office/spreadsheetml/2009/9/main" objectType="CheckBox" fmlaLink="$AB$43" lockText="1" noThreeD="1"/>
</file>

<file path=xl/ctrlProps/ctrlProp248.xml><?xml version="1.0" encoding="utf-8"?>
<formControlPr xmlns="http://schemas.microsoft.com/office/spreadsheetml/2009/9/main" objectType="CheckBox" fmlaLink="$F$16" lockText="1" noThreeD="1"/>
</file>

<file path=xl/ctrlProps/ctrlProp249.xml><?xml version="1.0" encoding="utf-8"?>
<formControlPr xmlns="http://schemas.microsoft.com/office/spreadsheetml/2009/9/main" objectType="CheckBox" fmlaLink="$F$20" lockText="1" noThreeD="1"/>
</file>

<file path=xl/ctrlProps/ctrlProp25.xml><?xml version="1.0" encoding="utf-8"?>
<formControlPr xmlns="http://schemas.microsoft.com/office/spreadsheetml/2009/9/main" objectType="CheckBox" fmlaLink="$AA$25" lockText="1" noThreeD="1"/>
</file>

<file path=xl/ctrlProps/ctrlProp250.xml><?xml version="1.0" encoding="utf-8"?>
<formControlPr xmlns="http://schemas.microsoft.com/office/spreadsheetml/2009/9/main" objectType="CheckBox" fmlaLink="$F$22" lockText="1" noThreeD="1"/>
</file>

<file path=xl/ctrlProps/ctrlProp251.xml><?xml version="1.0" encoding="utf-8"?>
<formControlPr xmlns="http://schemas.microsoft.com/office/spreadsheetml/2009/9/main" objectType="CheckBox" fmlaLink="$F$24" lockText="1" noThreeD="1"/>
</file>

<file path=xl/ctrlProps/ctrlProp252.xml><?xml version="1.0" encoding="utf-8"?>
<formControlPr xmlns="http://schemas.microsoft.com/office/spreadsheetml/2009/9/main" objectType="CheckBox" fmlaLink="$F$18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fmlaLink="$AA$26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fmlaLink="$AA$27" lockText="1" noThreeD="1"/>
</file>

<file path=xl/ctrlProps/ctrlProp3.xml><?xml version="1.0" encoding="utf-8"?>
<formControlPr xmlns="http://schemas.microsoft.com/office/spreadsheetml/2009/9/main" objectType="CheckBox" fmlaLink="$AA$14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fmlaLink="$AA$28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fmlaLink="$AA$29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fmlaLink="$AA$30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fmlaLink="$AA$31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AA$32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AA$33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AA$34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$AA$35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fmlaLink="$AA$36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AA$37" lockText="1" noThreeD="1"/>
</file>

<file path=xl/ctrlProps/ctrlProp5.xml><?xml version="1.0" encoding="utf-8"?>
<formControlPr xmlns="http://schemas.microsoft.com/office/spreadsheetml/2009/9/main" objectType="CheckBox" fmlaLink="$AA$15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AA$38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AA$39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fmlaLink="$AA$40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AA$41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fmlaLink="$AA$42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fmlaLink="$AA$43" lockText="1" noThreeD="1"/>
</file>

<file path=xl/ctrlProps/ctrlProp62.xml><?xml version="1.0" encoding="utf-8"?>
<formControlPr xmlns="http://schemas.microsoft.com/office/spreadsheetml/2009/9/main" objectType="CheckBox" fmlaLink="$AC$13" lockText="1" noThreeD="1"/>
</file>

<file path=xl/ctrlProps/ctrlProp63.xml><?xml version="1.0" encoding="utf-8"?>
<formControlPr xmlns="http://schemas.microsoft.com/office/spreadsheetml/2009/9/main" objectType="CheckBox" fmlaLink="$AC$14" lockText="1" noThreeD="1"/>
</file>

<file path=xl/ctrlProps/ctrlProp64.xml><?xml version="1.0" encoding="utf-8"?>
<formControlPr xmlns="http://schemas.microsoft.com/office/spreadsheetml/2009/9/main" objectType="CheckBox" fmlaLink="$AC$15" lockText="1" noThreeD="1"/>
</file>

<file path=xl/ctrlProps/ctrlProp65.xml><?xml version="1.0" encoding="utf-8"?>
<formControlPr xmlns="http://schemas.microsoft.com/office/spreadsheetml/2009/9/main" objectType="CheckBox" fmlaLink="$AC$16" lockText="1" noThreeD="1"/>
</file>

<file path=xl/ctrlProps/ctrlProp66.xml><?xml version="1.0" encoding="utf-8"?>
<formControlPr xmlns="http://schemas.microsoft.com/office/spreadsheetml/2009/9/main" objectType="CheckBox" fmlaLink="$AC$17" lockText="1" noThreeD="1"/>
</file>

<file path=xl/ctrlProps/ctrlProp67.xml><?xml version="1.0" encoding="utf-8"?>
<formControlPr xmlns="http://schemas.microsoft.com/office/spreadsheetml/2009/9/main" objectType="CheckBox" fmlaLink="$AC$18" lockText="1" noThreeD="1"/>
</file>

<file path=xl/ctrlProps/ctrlProp68.xml><?xml version="1.0" encoding="utf-8"?>
<formControlPr xmlns="http://schemas.microsoft.com/office/spreadsheetml/2009/9/main" objectType="CheckBox" fmlaLink="$AC$19" lockText="1" noThreeD="1"/>
</file>

<file path=xl/ctrlProps/ctrlProp69.xml><?xml version="1.0" encoding="utf-8"?>
<formControlPr xmlns="http://schemas.microsoft.com/office/spreadsheetml/2009/9/main" objectType="CheckBox" fmlaLink="$AC$20" lockText="1" noThreeD="1"/>
</file>

<file path=xl/ctrlProps/ctrlProp7.xml><?xml version="1.0" encoding="utf-8"?>
<formControlPr xmlns="http://schemas.microsoft.com/office/spreadsheetml/2009/9/main" objectType="CheckBox" fmlaLink="$AA$16" lockText="1" noThreeD="1"/>
</file>

<file path=xl/ctrlProps/ctrlProp70.xml><?xml version="1.0" encoding="utf-8"?>
<formControlPr xmlns="http://schemas.microsoft.com/office/spreadsheetml/2009/9/main" objectType="CheckBox" fmlaLink="$AC$21" lockText="1" noThreeD="1"/>
</file>

<file path=xl/ctrlProps/ctrlProp71.xml><?xml version="1.0" encoding="utf-8"?>
<formControlPr xmlns="http://schemas.microsoft.com/office/spreadsheetml/2009/9/main" objectType="CheckBox" fmlaLink="$AC$22" lockText="1" noThreeD="1"/>
</file>

<file path=xl/ctrlProps/ctrlProp72.xml><?xml version="1.0" encoding="utf-8"?>
<formControlPr xmlns="http://schemas.microsoft.com/office/spreadsheetml/2009/9/main" objectType="CheckBox" fmlaLink="$AC$23" lockText="1" noThreeD="1"/>
</file>

<file path=xl/ctrlProps/ctrlProp73.xml><?xml version="1.0" encoding="utf-8"?>
<formControlPr xmlns="http://schemas.microsoft.com/office/spreadsheetml/2009/9/main" objectType="CheckBox" fmlaLink="$AC$24" lockText="1" noThreeD="1"/>
</file>

<file path=xl/ctrlProps/ctrlProp74.xml><?xml version="1.0" encoding="utf-8"?>
<formControlPr xmlns="http://schemas.microsoft.com/office/spreadsheetml/2009/9/main" objectType="CheckBox" fmlaLink="$AC$25" lockText="1" noThreeD="1"/>
</file>

<file path=xl/ctrlProps/ctrlProp75.xml><?xml version="1.0" encoding="utf-8"?>
<formControlPr xmlns="http://schemas.microsoft.com/office/spreadsheetml/2009/9/main" objectType="CheckBox" fmlaLink="$AC$26" lockText="1" noThreeD="1"/>
</file>

<file path=xl/ctrlProps/ctrlProp76.xml><?xml version="1.0" encoding="utf-8"?>
<formControlPr xmlns="http://schemas.microsoft.com/office/spreadsheetml/2009/9/main" objectType="CheckBox" fmlaLink="$AC$27" lockText="1" noThreeD="1"/>
</file>

<file path=xl/ctrlProps/ctrlProp77.xml><?xml version="1.0" encoding="utf-8"?>
<formControlPr xmlns="http://schemas.microsoft.com/office/spreadsheetml/2009/9/main" objectType="CheckBox" fmlaLink="$AC$28" lockText="1" noThreeD="1"/>
</file>

<file path=xl/ctrlProps/ctrlProp78.xml><?xml version="1.0" encoding="utf-8"?>
<formControlPr xmlns="http://schemas.microsoft.com/office/spreadsheetml/2009/9/main" objectType="CheckBox" fmlaLink="$AC$29" lockText="1" noThreeD="1"/>
</file>

<file path=xl/ctrlProps/ctrlProp79.xml><?xml version="1.0" encoding="utf-8"?>
<formControlPr xmlns="http://schemas.microsoft.com/office/spreadsheetml/2009/9/main" objectType="CheckBox" fmlaLink="$AC$30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fmlaLink="$AC$31" lockText="1" noThreeD="1"/>
</file>

<file path=xl/ctrlProps/ctrlProp81.xml><?xml version="1.0" encoding="utf-8"?>
<formControlPr xmlns="http://schemas.microsoft.com/office/spreadsheetml/2009/9/main" objectType="CheckBox" fmlaLink="$AC$32" lockText="1" noThreeD="1"/>
</file>

<file path=xl/ctrlProps/ctrlProp82.xml><?xml version="1.0" encoding="utf-8"?>
<formControlPr xmlns="http://schemas.microsoft.com/office/spreadsheetml/2009/9/main" objectType="CheckBox" fmlaLink="$AC$33" lockText="1" noThreeD="1"/>
</file>

<file path=xl/ctrlProps/ctrlProp83.xml><?xml version="1.0" encoding="utf-8"?>
<formControlPr xmlns="http://schemas.microsoft.com/office/spreadsheetml/2009/9/main" objectType="CheckBox" fmlaLink="$AC$34" lockText="1" noThreeD="1"/>
</file>

<file path=xl/ctrlProps/ctrlProp84.xml><?xml version="1.0" encoding="utf-8"?>
<formControlPr xmlns="http://schemas.microsoft.com/office/spreadsheetml/2009/9/main" objectType="CheckBox" fmlaLink="$AC$35" lockText="1" noThreeD="1"/>
</file>

<file path=xl/ctrlProps/ctrlProp85.xml><?xml version="1.0" encoding="utf-8"?>
<formControlPr xmlns="http://schemas.microsoft.com/office/spreadsheetml/2009/9/main" objectType="CheckBox" fmlaLink="$AC$36" lockText="1" noThreeD="1"/>
</file>

<file path=xl/ctrlProps/ctrlProp86.xml><?xml version="1.0" encoding="utf-8"?>
<formControlPr xmlns="http://schemas.microsoft.com/office/spreadsheetml/2009/9/main" objectType="CheckBox" fmlaLink="$AC$37" lockText="1" noThreeD="1"/>
</file>

<file path=xl/ctrlProps/ctrlProp87.xml><?xml version="1.0" encoding="utf-8"?>
<formControlPr xmlns="http://schemas.microsoft.com/office/spreadsheetml/2009/9/main" objectType="CheckBox" fmlaLink="$AC$38" lockText="1" noThreeD="1"/>
</file>

<file path=xl/ctrlProps/ctrlProp88.xml><?xml version="1.0" encoding="utf-8"?>
<formControlPr xmlns="http://schemas.microsoft.com/office/spreadsheetml/2009/9/main" objectType="CheckBox" fmlaLink="$AC$39" lockText="1" noThreeD="1"/>
</file>

<file path=xl/ctrlProps/ctrlProp89.xml><?xml version="1.0" encoding="utf-8"?>
<formControlPr xmlns="http://schemas.microsoft.com/office/spreadsheetml/2009/9/main" objectType="CheckBox" fmlaLink="$AC$40" lockText="1" noThreeD="1"/>
</file>

<file path=xl/ctrlProps/ctrlProp9.xml><?xml version="1.0" encoding="utf-8"?>
<formControlPr xmlns="http://schemas.microsoft.com/office/spreadsheetml/2009/9/main" objectType="CheckBox" fmlaLink="$AA$17" lockText="1" noThreeD="1"/>
</file>

<file path=xl/ctrlProps/ctrlProp90.xml><?xml version="1.0" encoding="utf-8"?>
<formControlPr xmlns="http://schemas.microsoft.com/office/spreadsheetml/2009/9/main" objectType="CheckBox" fmlaLink="$AC$41" lockText="1" noThreeD="1"/>
</file>

<file path=xl/ctrlProps/ctrlProp91.xml><?xml version="1.0" encoding="utf-8"?>
<formControlPr xmlns="http://schemas.microsoft.com/office/spreadsheetml/2009/9/main" objectType="CheckBox" fmlaLink="$AC$42" lockText="1" noThreeD="1"/>
</file>

<file path=xl/ctrlProps/ctrlProp92.xml><?xml version="1.0" encoding="utf-8"?>
<formControlPr xmlns="http://schemas.microsoft.com/office/spreadsheetml/2009/9/main" objectType="CheckBox" fmlaLink="$AC$43" lockText="1" noThreeD="1"/>
</file>

<file path=xl/ctrlProps/ctrlProp93.xml><?xml version="1.0" encoding="utf-8"?>
<formControlPr xmlns="http://schemas.microsoft.com/office/spreadsheetml/2009/9/main" objectType="CheckBox" fmlaLink="$AE$13" lockText="1" noThreeD="1"/>
</file>

<file path=xl/ctrlProps/ctrlProp94.xml><?xml version="1.0" encoding="utf-8"?>
<formControlPr xmlns="http://schemas.microsoft.com/office/spreadsheetml/2009/9/main" objectType="CheckBox" fmlaLink="$AE$14" lockText="1" noThreeD="1"/>
</file>

<file path=xl/ctrlProps/ctrlProp95.xml><?xml version="1.0" encoding="utf-8"?>
<formControlPr xmlns="http://schemas.microsoft.com/office/spreadsheetml/2009/9/main" objectType="CheckBox" fmlaLink="$AE$15" lockText="1" noThreeD="1"/>
</file>

<file path=xl/ctrlProps/ctrlProp96.xml><?xml version="1.0" encoding="utf-8"?>
<formControlPr xmlns="http://schemas.microsoft.com/office/spreadsheetml/2009/9/main" objectType="CheckBox" fmlaLink="$AE$16" lockText="1" noThreeD="1"/>
</file>

<file path=xl/ctrlProps/ctrlProp97.xml><?xml version="1.0" encoding="utf-8"?>
<formControlPr xmlns="http://schemas.microsoft.com/office/spreadsheetml/2009/9/main" objectType="CheckBox" fmlaLink="$AE$17" lockText="1" noThreeD="1"/>
</file>

<file path=xl/ctrlProps/ctrlProp98.xml><?xml version="1.0" encoding="utf-8"?>
<formControlPr xmlns="http://schemas.microsoft.com/office/spreadsheetml/2009/9/main" objectType="CheckBox" fmlaLink="$AE$18" lockText="1" noThreeD="1"/>
</file>

<file path=xl/ctrlProps/ctrlProp99.xml><?xml version="1.0" encoding="utf-8"?>
<formControlPr xmlns="http://schemas.microsoft.com/office/spreadsheetml/2009/9/main" objectType="CheckBox" fmlaLink="$AE$1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21</xdr:row>
      <xdr:rowOff>8914</xdr:rowOff>
    </xdr:from>
    <xdr:to>
      <xdr:col>2</xdr:col>
      <xdr:colOff>133351</xdr:colOff>
      <xdr:row>26</xdr:row>
      <xdr:rowOff>106699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571264"/>
          <a:ext cx="3467100" cy="907410"/>
        </a:xfrm>
        <a:prstGeom prst="rect">
          <a:avLst/>
        </a:prstGeom>
      </xdr:spPr>
    </xdr:pic>
    <xdr:clientData/>
  </xdr:twoCellAnchor>
  <xdr:oneCellAnchor>
    <xdr:from>
      <xdr:col>0</xdr:col>
      <xdr:colOff>352425</xdr:colOff>
      <xdr:row>7</xdr:row>
      <xdr:rowOff>114301</xdr:rowOff>
    </xdr:from>
    <xdr:ext cx="6196750" cy="973080"/>
    <xdr:sp macro="" textlink="">
      <xdr:nvSpPr>
        <xdr:cNvPr id="3" name="Rechteck 2"/>
        <xdr:cNvSpPr/>
      </xdr:nvSpPr>
      <xdr:spPr>
        <a:xfrm rot="1490442">
          <a:off x="352425" y="1571626"/>
          <a:ext cx="6196750" cy="97308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Muster</a:t>
          </a:r>
          <a:r>
            <a:rPr lang="de-DE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- Testversion</a:t>
          </a:r>
          <a:endParaRPr lang="de-DE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9525</xdr:rowOff>
        </xdr:from>
        <xdr:to>
          <xdr:col>6</xdr:col>
          <xdr:colOff>495300</xdr:colOff>
          <xdr:row>12</xdr:row>
          <xdr:rowOff>142875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9525</xdr:rowOff>
        </xdr:from>
        <xdr:to>
          <xdr:col>6</xdr:col>
          <xdr:colOff>495300</xdr:colOff>
          <xdr:row>13</xdr:row>
          <xdr:rowOff>142875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13</xdr:row>
          <xdr:rowOff>9525</xdr:rowOff>
        </xdr:from>
        <xdr:to>
          <xdr:col>6</xdr:col>
          <xdr:colOff>495300</xdr:colOff>
          <xdr:row>13</xdr:row>
          <xdr:rowOff>142875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9525</xdr:rowOff>
        </xdr:from>
        <xdr:to>
          <xdr:col>6</xdr:col>
          <xdr:colOff>495300</xdr:colOff>
          <xdr:row>14</xdr:row>
          <xdr:rowOff>142875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14</xdr:row>
          <xdr:rowOff>9525</xdr:rowOff>
        </xdr:from>
        <xdr:to>
          <xdr:col>6</xdr:col>
          <xdr:colOff>495300</xdr:colOff>
          <xdr:row>14</xdr:row>
          <xdr:rowOff>142875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9525</xdr:rowOff>
        </xdr:from>
        <xdr:to>
          <xdr:col>6</xdr:col>
          <xdr:colOff>495300</xdr:colOff>
          <xdr:row>15</xdr:row>
          <xdr:rowOff>142875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9525</xdr:rowOff>
        </xdr:from>
        <xdr:to>
          <xdr:col>6</xdr:col>
          <xdr:colOff>495300</xdr:colOff>
          <xdr:row>15</xdr:row>
          <xdr:rowOff>142875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9525</xdr:rowOff>
        </xdr:from>
        <xdr:to>
          <xdr:col>6</xdr:col>
          <xdr:colOff>495300</xdr:colOff>
          <xdr:row>16</xdr:row>
          <xdr:rowOff>142875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9525</xdr:rowOff>
        </xdr:from>
        <xdr:to>
          <xdr:col>6</xdr:col>
          <xdr:colOff>495300</xdr:colOff>
          <xdr:row>16</xdr:row>
          <xdr:rowOff>142875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9525</xdr:rowOff>
        </xdr:from>
        <xdr:to>
          <xdr:col>6</xdr:col>
          <xdr:colOff>495300</xdr:colOff>
          <xdr:row>17</xdr:row>
          <xdr:rowOff>142875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9525</xdr:rowOff>
        </xdr:from>
        <xdr:to>
          <xdr:col>6</xdr:col>
          <xdr:colOff>495300</xdr:colOff>
          <xdr:row>17</xdr:row>
          <xdr:rowOff>142875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18</xdr:row>
          <xdr:rowOff>9525</xdr:rowOff>
        </xdr:from>
        <xdr:to>
          <xdr:col>6</xdr:col>
          <xdr:colOff>495300</xdr:colOff>
          <xdr:row>18</xdr:row>
          <xdr:rowOff>142875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18</xdr:row>
          <xdr:rowOff>9525</xdr:rowOff>
        </xdr:from>
        <xdr:to>
          <xdr:col>6</xdr:col>
          <xdr:colOff>495300</xdr:colOff>
          <xdr:row>18</xdr:row>
          <xdr:rowOff>142875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19</xdr:row>
          <xdr:rowOff>9525</xdr:rowOff>
        </xdr:from>
        <xdr:to>
          <xdr:col>6</xdr:col>
          <xdr:colOff>495300</xdr:colOff>
          <xdr:row>19</xdr:row>
          <xdr:rowOff>142875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19</xdr:row>
          <xdr:rowOff>9525</xdr:rowOff>
        </xdr:from>
        <xdr:to>
          <xdr:col>6</xdr:col>
          <xdr:colOff>495300</xdr:colOff>
          <xdr:row>19</xdr:row>
          <xdr:rowOff>142875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20</xdr:row>
          <xdr:rowOff>9525</xdr:rowOff>
        </xdr:from>
        <xdr:to>
          <xdr:col>6</xdr:col>
          <xdr:colOff>495300</xdr:colOff>
          <xdr:row>20</xdr:row>
          <xdr:rowOff>142875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20</xdr:row>
          <xdr:rowOff>9525</xdr:rowOff>
        </xdr:from>
        <xdr:to>
          <xdr:col>6</xdr:col>
          <xdr:colOff>495300</xdr:colOff>
          <xdr:row>20</xdr:row>
          <xdr:rowOff>142875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21</xdr:row>
          <xdr:rowOff>9525</xdr:rowOff>
        </xdr:from>
        <xdr:to>
          <xdr:col>6</xdr:col>
          <xdr:colOff>495300</xdr:colOff>
          <xdr:row>21</xdr:row>
          <xdr:rowOff>142875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21</xdr:row>
          <xdr:rowOff>9525</xdr:rowOff>
        </xdr:from>
        <xdr:to>
          <xdr:col>6</xdr:col>
          <xdr:colOff>495300</xdr:colOff>
          <xdr:row>21</xdr:row>
          <xdr:rowOff>142875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9525</xdr:rowOff>
        </xdr:from>
        <xdr:to>
          <xdr:col>6</xdr:col>
          <xdr:colOff>495300</xdr:colOff>
          <xdr:row>22</xdr:row>
          <xdr:rowOff>142875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9525</xdr:rowOff>
        </xdr:from>
        <xdr:to>
          <xdr:col>6</xdr:col>
          <xdr:colOff>495300</xdr:colOff>
          <xdr:row>22</xdr:row>
          <xdr:rowOff>142875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9525</xdr:rowOff>
        </xdr:from>
        <xdr:to>
          <xdr:col>6</xdr:col>
          <xdr:colOff>495300</xdr:colOff>
          <xdr:row>23</xdr:row>
          <xdr:rowOff>142875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9525</xdr:rowOff>
        </xdr:from>
        <xdr:to>
          <xdr:col>6</xdr:col>
          <xdr:colOff>495300</xdr:colOff>
          <xdr:row>23</xdr:row>
          <xdr:rowOff>142875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9525</xdr:rowOff>
        </xdr:from>
        <xdr:to>
          <xdr:col>6</xdr:col>
          <xdr:colOff>495300</xdr:colOff>
          <xdr:row>24</xdr:row>
          <xdr:rowOff>142875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9525</xdr:rowOff>
        </xdr:from>
        <xdr:to>
          <xdr:col>6</xdr:col>
          <xdr:colOff>495300</xdr:colOff>
          <xdr:row>24</xdr:row>
          <xdr:rowOff>142875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9525</xdr:rowOff>
        </xdr:from>
        <xdr:to>
          <xdr:col>6</xdr:col>
          <xdr:colOff>495300</xdr:colOff>
          <xdr:row>25</xdr:row>
          <xdr:rowOff>142875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25</xdr:row>
          <xdr:rowOff>9525</xdr:rowOff>
        </xdr:from>
        <xdr:to>
          <xdr:col>6</xdr:col>
          <xdr:colOff>495300</xdr:colOff>
          <xdr:row>25</xdr:row>
          <xdr:rowOff>142875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9525</xdr:rowOff>
        </xdr:from>
        <xdr:to>
          <xdr:col>6</xdr:col>
          <xdr:colOff>495300</xdr:colOff>
          <xdr:row>26</xdr:row>
          <xdr:rowOff>142875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26</xdr:row>
          <xdr:rowOff>9525</xdr:rowOff>
        </xdr:from>
        <xdr:to>
          <xdr:col>6</xdr:col>
          <xdr:colOff>495300</xdr:colOff>
          <xdr:row>26</xdr:row>
          <xdr:rowOff>142875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9525</xdr:rowOff>
        </xdr:from>
        <xdr:to>
          <xdr:col>6</xdr:col>
          <xdr:colOff>495300</xdr:colOff>
          <xdr:row>27</xdr:row>
          <xdr:rowOff>142875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27</xdr:row>
          <xdr:rowOff>9525</xdr:rowOff>
        </xdr:from>
        <xdr:to>
          <xdr:col>6</xdr:col>
          <xdr:colOff>495300</xdr:colOff>
          <xdr:row>27</xdr:row>
          <xdr:rowOff>142875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9525</xdr:rowOff>
        </xdr:from>
        <xdr:to>
          <xdr:col>6</xdr:col>
          <xdr:colOff>495300</xdr:colOff>
          <xdr:row>28</xdr:row>
          <xdr:rowOff>142875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28</xdr:row>
          <xdr:rowOff>9525</xdr:rowOff>
        </xdr:from>
        <xdr:to>
          <xdr:col>6</xdr:col>
          <xdr:colOff>495300</xdr:colOff>
          <xdr:row>28</xdr:row>
          <xdr:rowOff>142875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9525</xdr:rowOff>
        </xdr:from>
        <xdr:to>
          <xdr:col>6</xdr:col>
          <xdr:colOff>495300</xdr:colOff>
          <xdr:row>29</xdr:row>
          <xdr:rowOff>142875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</xdr:row>
          <xdr:rowOff>9525</xdr:rowOff>
        </xdr:from>
        <xdr:to>
          <xdr:col>6</xdr:col>
          <xdr:colOff>495300</xdr:colOff>
          <xdr:row>29</xdr:row>
          <xdr:rowOff>142875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9525</xdr:rowOff>
        </xdr:from>
        <xdr:to>
          <xdr:col>6</xdr:col>
          <xdr:colOff>495300</xdr:colOff>
          <xdr:row>30</xdr:row>
          <xdr:rowOff>142875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9525</xdr:rowOff>
        </xdr:from>
        <xdr:to>
          <xdr:col>6</xdr:col>
          <xdr:colOff>495300</xdr:colOff>
          <xdr:row>30</xdr:row>
          <xdr:rowOff>142875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31</xdr:row>
          <xdr:rowOff>9525</xdr:rowOff>
        </xdr:from>
        <xdr:to>
          <xdr:col>6</xdr:col>
          <xdr:colOff>495300</xdr:colOff>
          <xdr:row>31</xdr:row>
          <xdr:rowOff>142875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31</xdr:row>
          <xdr:rowOff>9525</xdr:rowOff>
        </xdr:from>
        <xdr:to>
          <xdr:col>6</xdr:col>
          <xdr:colOff>495300</xdr:colOff>
          <xdr:row>31</xdr:row>
          <xdr:rowOff>142875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9525</xdr:rowOff>
        </xdr:from>
        <xdr:to>
          <xdr:col>6</xdr:col>
          <xdr:colOff>495300</xdr:colOff>
          <xdr:row>32</xdr:row>
          <xdr:rowOff>142875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32</xdr:row>
          <xdr:rowOff>9525</xdr:rowOff>
        </xdr:from>
        <xdr:to>
          <xdr:col>6</xdr:col>
          <xdr:colOff>495300</xdr:colOff>
          <xdr:row>32</xdr:row>
          <xdr:rowOff>142875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9525</xdr:rowOff>
        </xdr:from>
        <xdr:to>
          <xdr:col>6</xdr:col>
          <xdr:colOff>495300</xdr:colOff>
          <xdr:row>33</xdr:row>
          <xdr:rowOff>142875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9525</xdr:rowOff>
        </xdr:from>
        <xdr:to>
          <xdr:col>6</xdr:col>
          <xdr:colOff>495300</xdr:colOff>
          <xdr:row>33</xdr:row>
          <xdr:rowOff>142875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9525</xdr:rowOff>
        </xdr:from>
        <xdr:to>
          <xdr:col>6</xdr:col>
          <xdr:colOff>495300</xdr:colOff>
          <xdr:row>34</xdr:row>
          <xdr:rowOff>142875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9525</xdr:rowOff>
        </xdr:from>
        <xdr:to>
          <xdr:col>6</xdr:col>
          <xdr:colOff>495300</xdr:colOff>
          <xdr:row>34</xdr:row>
          <xdr:rowOff>142875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9525</xdr:rowOff>
        </xdr:from>
        <xdr:to>
          <xdr:col>6</xdr:col>
          <xdr:colOff>495300</xdr:colOff>
          <xdr:row>35</xdr:row>
          <xdr:rowOff>142875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9525</xdr:rowOff>
        </xdr:from>
        <xdr:to>
          <xdr:col>6</xdr:col>
          <xdr:colOff>495300</xdr:colOff>
          <xdr:row>35</xdr:row>
          <xdr:rowOff>142875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9525</xdr:rowOff>
        </xdr:from>
        <xdr:to>
          <xdr:col>6</xdr:col>
          <xdr:colOff>495300</xdr:colOff>
          <xdr:row>36</xdr:row>
          <xdr:rowOff>142875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9525</xdr:rowOff>
        </xdr:from>
        <xdr:to>
          <xdr:col>6</xdr:col>
          <xdr:colOff>495300</xdr:colOff>
          <xdr:row>36</xdr:row>
          <xdr:rowOff>142875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9525</xdr:rowOff>
        </xdr:from>
        <xdr:to>
          <xdr:col>6</xdr:col>
          <xdr:colOff>495300</xdr:colOff>
          <xdr:row>37</xdr:row>
          <xdr:rowOff>142875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9525</xdr:rowOff>
        </xdr:from>
        <xdr:to>
          <xdr:col>6</xdr:col>
          <xdr:colOff>495300</xdr:colOff>
          <xdr:row>37</xdr:row>
          <xdr:rowOff>142875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9525</xdr:rowOff>
        </xdr:from>
        <xdr:to>
          <xdr:col>6</xdr:col>
          <xdr:colOff>495300</xdr:colOff>
          <xdr:row>38</xdr:row>
          <xdr:rowOff>142875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38</xdr:row>
          <xdr:rowOff>9525</xdr:rowOff>
        </xdr:from>
        <xdr:to>
          <xdr:col>6</xdr:col>
          <xdr:colOff>495300</xdr:colOff>
          <xdr:row>38</xdr:row>
          <xdr:rowOff>142875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39</xdr:row>
          <xdr:rowOff>9525</xdr:rowOff>
        </xdr:from>
        <xdr:to>
          <xdr:col>6</xdr:col>
          <xdr:colOff>495300</xdr:colOff>
          <xdr:row>39</xdr:row>
          <xdr:rowOff>142875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39</xdr:row>
          <xdr:rowOff>9525</xdr:rowOff>
        </xdr:from>
        <xdr:to>
          <xdr:col>6</xdr:col>
          <xdr:colOff>495300</xdr:colOff>
          <xdr:row>39</xdr:row>
          <xdr:rowOff>142875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40</xdr:row>
          <xdr:rowOff>9525</xdr:rowOff>
        </xdr:from>
        <xdr:to>
          <xdr:col>6</xdr:col>
          <xdr:colOff>495300</xdr:colOff>
          <xdr:row>40</xdr:row>
          <xdr:rowOff>142875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40</xdr:row>
          <xdr:rowOff>9525</xdr:rowOff>
        </xdr:from>
        <xdr:to>
          <xdr:col>6</xdr:col>
          <xdr:colOff>495300</xdr:colOff>
          <xdr:row>40</xdr:row>
          <xdr:rowOff>142875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41</xdr:row>
          <xdr:rowOff>9525</xdr:rowOff>
        </xdr:from>
        <xdr:to>
          <xdr:col>6</xdr:col>
          <xdr:colOff>495300</xdr:colOff>
          <xdr:row>41</xdr:row>
          <xdr:rowOff>142875</xdr:rowOff>
        </xdr:to>
        <xdr:sp macro="" textlink="">
          <xdr:nvSpPr>
            <xdr:cNvPr id="15418" name="Check Box 58" hidden="1">
              <a:extLst>
                <a:ext uri="{63B3BB69-23CF-44E3-9099-C40C66FF867C}">
                  <a14:compatExt spid="_x0000_s15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41</xdr:row>
          <xdr:rowOff>9525</xdr:rowOff>
        </xdr:from>
        <xdr:to>
          <xdr:col>6</xdr:col>
          <xdr:colOff>495300</xdr:colOff>
          <xdr:row>41</xdr:row>
          <xdr:rowOff>142875</xdr:rowOff>
        </xdr:to>
        <xdr:sp macro="" textlink="">
          <xdr:nvSpPr>
            <xdr:cNvPr id="15419" name="Check Box 59" hidden="1">
              <a:extLst>
                <a:ext uri="{63B3BB69-23CF-44E3-9099-C40C66FF867C}">
                  <a14:compatExt spid="_x0000_s15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9525</xdr:rowOff>
        </xdr:from>
        <xdr:to>
          <xdr:col>6</xdr:col>
          <xdr:colOff>495300</xdr:colOff>
          <xdr:row>42</xdr:row>
          <xdr:rowOff>142875</xdr:rowOff>
        </xdr:to>
        <xdr:sp macro="" textlink="">
          <xdr:nvSpPr>
            <xdr:cNvPr id="15420" name="Check Box 60" hidden="1">
              <a:extLst>
                <a:ext uri="{63B3BB69-23CF-44E3-9099-C40C66FF867C}">
                  <a14:compatExt spid="_x0000_s15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42</xdr:row>
          <xdr:rowOff>9525</xdr:rowOff>
        </xdr:from>
        <xdr:to>
          <xdr:col>6</xdr:col>
          <xdr:colOff>495300</xdr:colOff>
          <xdr:row>42</xdr:row>
          <xdr:rowOff>142875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12</xdr:row>
          <xdr:rowOff>9525</xdr:rowOff>
        </xdr:from>
        <xdr:to>
          <xdr:col>8</xdr:col>
          <xdr:colOff>495300</xdr:colOff>
          <xdr:row>12</xdr:row>
          <xdr:rowOff>142875</xdr:rowOff>
        </xdr:to>
        <xdr:sp macro="" textlink="">
          <xdr:nvSpPr>
            <xdr:cNvPr id="15422" name="Check Box 62" hidden="1">
              <a:extLst>
                <a:ext uri="{63B3BB69-23CF-44E3-9099-C40C66FF867C}">
                  <a14:compatExt spid="_x0000_s15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13</xdr:row>
          <xdr:rowOff>9525</xdr:rowOff>
        </xdr:from>
        <xdr:to>
          <xdr:col>8</xdr:col>
          <xdr:colOff>495300</xdr:colOff>
          <xdr:row>13</xdr:row>
          <xdr:rowOff>142875</xdr:rowOff>
        </xdr:to>
        <xdr:sp macro="" textlink="">
          <xdr:nvSpPr>
            <xdr:cNvPr id="15423" name="Check Box 63" hidden="1">
              <a:extLst>
                <a:ext uri="{63B3BB69-23CF-44E3-9099-C40C66FF867C}">
                  <a14:compatExt spid="_x0000_s15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14</xdr:row>
          <xdr:rowOff>9525</xdr:rowOff>
        </xdr:from>
        <xdr:to>
          <xdr:col>8</xdr:col>
          <xdr:colOff>495300</xdr:colOff>
          <xdr:row>14</xdr:row>
          <xdr:rowOff>142875</xdr:rowOff>
        </xdr:to>
        <xdr:sp macro="" textlink="">
          <xdr:nvSpPr>
            <xdr:cNvPr id="15424" name="Check Box 64" hidden="1">
              <a:extLst>
                <a:ext uri="{63B3BB69-23CF-44E3-9099-C40C66FF867C}">
                  <a14:compatExt spid="_x0000_s15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15</xdr:row>
          <xdr:rowOff>9525</xdr:rowOff>
        </xdr:from>
        <xdr:to>
          <xdr:col>8</xdr:col>
          <xdr:colOff>495300</xdr:colOff>
          <xdr:row>15</xdr:row>
          <xdr:rowOff>142875</xdr:rowOff>
        </xdr:to>
        <xdr:sp macro="" textlink="">
          <xdr:nvSpPr>
            <xdr:cNvPr id="15425" name="Check Box 65" hidden="1">
              <a:extLst>
                <a:ext uri="{63B3BB69-23CF-44E3-9099-C40C66FF867C}">
                  <a14:compatExt spid="_x0000_s15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16</xdr:row>
          <xdr:rowOff>9525</xdr:rowOff>
        </xdr:from>
        <xdr:to>
          <xdr:col>8</xdr:col>
          <xdr:colOff>495300</xdr:colOff>
          <xdr:row>16</xdr:row>
          <xdr:rowOff>142875</xdr:rowOff>
        </xdr:to>
        <xdr:sp macro="" textlink="">
          <xdr:nvSpPr>
            <xdr:cNvPr id="15426" name="Check Box 66" hidden="1">
              <a:extLst>
                <a:ext uri="{63B3BB69-23CF-44E3-9099-C40C66FF867C}">
                  <a14:compatExt spid="_x0000_s15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17</xdr:row>
          <xdr:rowOff>9525</xdr:rowOff>
        </xdr:from>
        <xdr:to>
          <xdr:col>8</xdr:col>
          <xdr:colOff>495300</xdr:colOff>
          <xdr:row>17</xdr:row>
          <xdr:rowOff>142875</xdr:rowOff>
        </xdr:to>
        <xdr:sp macro="" textlink="">
          <xdr:nvSpPr>
            <xdr:cNvPr id="15427" name="Check Box 67" hidden="1">
              <a:extLst>
                <a:ext uri="{63B3BB69-23CF-44E3-9099-C40C66FF867C}">
                  <a14:compatExt spid="_x0000_s15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18</xdr:row>
          <xdr:rowOff>9525</xdr:rowOff>
        </xdr:from>
        <xdr:to>
          <xdr:col>8</xdr:col>
          <xdr:colOff>495300</xdr:colOff>
          <xdr:row>18</xdr:row>
          <xdr:rowOff>142875</xdr:rowOff>
        </xdr:to>
        <xdr:sp macro="" textlink="">
          <xdr:nvSpPr>
            <xdr:cNvPr id="15428" name="Check Box 68" hidden="1">
              <a:extLst>
                <a:ext uri="{63B3BB69-23CF-44E3-9099-C40C66FF867C}">
                  <a14:compatExt spid="_x0000_s15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19</xdr:row>
          <xdr:rowOff>9525</xdr:rowOff>
        </xdr:from>
        <xdr:to>
          <xdr:col>8</xdr:col>
          <xdr:colOff>495300</xdr:colOff>
          <xdr:row>19</xdr:row>
          <xdr:rowOff>142875</xdr:rowOff>
        </xdr:to>
        <xdr:sp macro="" textlink="">
          <xdr:nvSpPr>
            <xdr:cNvPr id="15429" name="Check Box 69" hidden="1">
              <a:extLst>
                <a:ext uri="{63B3BB69-23CF-44E3-9099-C40C66FF867C}">
                  <a14:compatExt spid="_x0000_s15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20</xdr:row>
          <xdr:rowOff>9525</xdr:rowOff>
        </xdr:from>
        <xdr:to>
          <xdr:col>8</xdr:col>
          <xdr:colOff>495300</xdr:colOff>
          <xdr:row>20</xdr:row>
          <xdr:rowOff>142875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21</xdr:row>
          <xdr:rowOff>9525</xdr:rowOff>
        </xdr:from>
        <xdr:to>
          <xdr:col>8</xdr:col>
          <xdr:colOff>495300</xdr:colOff>
          <xdr:row>21</xdr:row>
          <xdr:rowOff>142875</xdr:rowOff>
        </xdr:to>
        <xdr:sp macro="" textlink="">
          <xdr:nvSpPr>
            <xdr:cNvPr id="15431" name="Check Box 71" hidden="1">
              <a:extLst>
                <a:ext uri="{63B3BB69-23CF-44E3-9099-C40C66FF867C}">
                  <a14:compatExt spid="_x0000_s15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22</xdr:row>
          <xdr:rowOff>9525</xdr:rowOff>
        </xdr:from>
        <xdr:to>
          <xdr:col>8</xdr:col>
          <xdr:colOff>495300</xdr:colOff>
          <xdr:row>22</xdr:row>
          <xdr:rowOff>142875</xdr:rowOff>
        </xdr:to>
        <xdr:sp macro="" textlink="">
          <xdr:nvSpPr>
            <xdr:cNvPr id="15432" name="Check Box 72" hidden="1">
              <a:extLst>
                <a:ext uri="{63B3BB69-23CF-44E3-9099-C40C66FF867C}">
                  <a14:compatExt spid="_x0000_s15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23</xdr:row>
          <xdr:rowOff>9525</xdr:rowOff>
        </xdr:from>
        <xdr:to>
          <xdr:col>8</xdr:col>
          <xdr:colOff>495300</xdr:colOff>
          <xdr:row>23</xdr:row>
          <xdr:rowOff>142875</xdr:rowOff>
        </xdr:to>
        <xdr:sp macro="" textlink="">
          <xdr:nvSpPr>
            <xdr:cNvPr id="15433" name="Check Box 73" hidden="1">
              <a:extLst>
                <a:ext uri="{63B3BB69-23CF-44E3-9099-C40C66FF867C}">
                  <a14:compatExt spid="_x0000_s15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24</xdr:row>
          <xdr:rowOff>9525</xdr:rowOff>
        </xdr:from>
        <xdr:to>
          <xdr:col>8</xdr:col>
          <xdr:colOff>495300</xdr:colOff>
          <xdr:row>24</xdr:row>
          <xdr:rowOff>142875</xdr:rowOff>
        </xdr:to>
        <xdr:sp macro="" textlink="">
          <xdr:nvSpPr>
            <xdr:cNvPr id="15434" name="Check Box 74" hidden="1">
              <a:extLst>
                <a:ext uri="{63B3BB69-23CF-44E3-9099-C40C66FF867C}">
                  <a14:compatExt spid="_x0000_s15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25</xdr:row>
          <xdr:rowOff>9525</xdr:rowOff>
        </xdr:from>
        <xdr:to>
          <xdr:col>8</xdr:col>
          <xdr:colOff>495300</xdr:colOff>
          <xdr:row>25</xdr:row>
          <xdr:rowOff>142875</xdr:rowOff>
        </xdr:to>
        <xdr:sp macro="" textlink="">
          <xdr:nvSpPr>
            <xdr:cNvPr id="15435" name="Check Box 75" hidden="1">
              <a:extLst>
                <a:ext uri="{63B3BB69-23CF-44E3-9099-C40C66FF867C}">
                  <a14:compatExt spid="_x0000_s15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26</xdr:row>
          <xdr:rowOff>9525</xdr:rowOff>
        </xdr:from>
        <xdr:to>
          <xdr:col>8</xdr:col>
          <xdr:colOff>495300</xdr:colOff>
          <xdr:row>26</xdr:row>
          <xdr:rowOff>142875</xdr:rowOff>
        </xdr:to>
        <xdr:sp macro="" textlink="">
          <xdr:nvSpPr>
            <xdr:cNvPr id="15436" name="Check Box 76" hidden="1">
              <a:extLst>
                <a:ext uri="{63B3BB69-23CF-44E3-9099-C40C66FF867C}">
                  <a14:compatExt spid="_x0000_s15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27</xdr:row>
          <xdr:rowOff>9525</xdr:rowOff>
        </xdr:from>
        <xdr:to>
          <xdr:col>8</xdr:col>
          <xdr:colOff>495300</xdr:colOff>
          <xdr:row>27</xdr:row>
          <xdr:rowOff>142875</xdr:rowOff>
        </xdr:to>
        <xdr:sp macro="" textlink="">
          <xdr:nvSpPr>
            <xdr:cNvPr id="15437" name="Check Box 77" hidden="1">
              <a:extLst>
                <a:ext uri="{63B3BB69-23CF-44E3-9099-C40C66FF867C}">
                  <a14:compatExt spid="_x0000_s15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28</xdr:row>
          <xdr:rowOff>9525</xdr:rowOff>
        </xdr:from>
        <xdr:to>
          <xdr:col>8</xdr:col>
          <xdr:colOff>495300</xdr:colOff>
          <xdr:row>28</xdr:row>
          <xdr:rowOff>142875</xdr:rowOff>
        </xdr:to>
        <xdr:sp macro="" textlink="">
          <xdr:nvSpPr>
            <xdr:cNvPr id="15438" name="Check Box 78" hidden="1">
              <a:extLst>
                <a:ext uri="{63B3BB69-23CF-44E3-9099-C40C66FF867C}">
                  <a14:compatExt spid="_x0000_s15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</xdr:row>
          <xdr:rowOff>9525</xdr:rowOff>
        </xdr:from>
        <xdr:to>
          <xdr:col>8</xdr:col>
          <xdr:colOff>495300</xdr:colOff>
          <xdr:row>29</xdr:row>
          <xdr:rowOff>142875</xdr:rowOff>
        </xdr:to>
        <xdr:sp macro="" textlink="">
          <xdr:nvSpPr>
            <xdr:cNvPr id="15439" name="Check Box 79" hidden="1">
              <a:extLst>
                <a:ext uri="{63B3BB69-23CF-44E3-9099-C40C66FF867C}">
                  <a14:compatExt spid="_x0000_s15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30</xdr:row>
          <xdr:rowOff>9525</xdr:rowOff>
        </xdr:from>
        <xdr:to>
          <xdr:col>8</xdr:col>
          <xdr:colOff>495300</xdr:colOff>
          <xdr:row>30</xdr:row>
          <xdr:rowOff>142875</xdr:rowOff>
        </xdr:to>
        <xdr:sp macro="" textlink="">
          <xdr:nvSpPr>
            <xdr:cNvPr id="15440" name="Check Box 80" hidden="1">
              <a:extLst>
                <a:ext uri="{63B3BB69-23CF-44E3-9099-C40C66FF867C}">
                  <a14:compatExt spid="_x0000_s15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31</xdr:row>
          <xdr:rowOff>9525</xdr:rowOff>
        </xdr:from>
        <xdr:to>
          <xdr:col>8</xdr:col>
          <xdr:colOff>495300</xdr:colOff>
          <xdr:row>31</xdr:row>
          <xdr:rowOff>142875</xdr:rowOff>
        </xdr:to>
        <xdr:sp macro="" textlink="">
          <xdr:nvSpPr>
            <xdr:cNvPr id="15441" name="Check Box 81" hidden="1">
              <a:extLst>
                <a:ext uri="{63B3BB69-23CF-44E3-9099-C40C66FF867C}">
                  <a14:compatExt spid="_x0000_s15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32</xdr:row>
          <xdr:rowOff>9525</xdr:rowOff>
        </xdr:from>
        <xdr:to>
          <xdr:col>8</xdr:col>
          <xdr:colOff>495300</xdr:colOff>
          <xdr:row>32</xdr:row>
          <xdr:rowOff>142875</xdr:rowOff>
        </xdr:to>
        <xdr:sp macro="" textlink="">
          <xdr:nvSpPr>
            <xdr:cNvPr id="15442" name="Check Box 82" hidden="1">
              <a:extLst>
                <a:ext uri="{63B3BB69-23CF-44E3-9099-C40C66FF867C}">
                  <a14:compatExt spid="_x0000_s15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33</xdr:row>
          <xdr:rowOff>9525</xdr:rowOff>
        </xdr:from>
        <xdr:to>
          <xdr:col>8</xdr:col>
          <xdr:colOff>495300</xdr:colOff>
          <xdr:row>33</xdr:row>
          <xdr:rowOff>142875</xdr:rowOff>
        </xdr:to>
        <xdr:sp macro="" textlink="">
          <xdr:nvSpPr>
            <xdr:cNvPr id="15443" name="Check Box 83" hidden="1">
              <a:extLst>
                <a:ext uri="{63B3BB69-23CF-44E3-9099-C40C66FF867C}">
                  <a14:compatExt spid="_x0000_s15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34</xdr:row>
          <xdr:rowOff>9525</xdr:rowOff>
        </xdr:from>
        <xdr:to>
          <xdr:col>8</xdr:col>
          <xdr:colOff>495300</xdr:colOff>
          <xdr:row>34</xdr:row>
          <xdr:rowOff>142875</xdr:rowOff>
        </xdr:to>
        <xdr:sp macro="" textlink="">
          <xdr:nvSpPr>
            <xdr:cNvPr id="15444" name="Check Box 84" hidden="1">
              <a:extLst>
                <a:ext uri="{63B3BB69-23CF-44E3-9099-C40C66FF867C}">
                  <a14:compatExt spid="_x0000_s15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35</xdr:row>
          <xdr:rowOff>9525</xdr:rowOff>
        </xdr:from>
        <xdr:to>
          <xdr:col>8</xdr:col>
          <xdr:colOff>495300</xdr:colOff>
          <xdr:row>35</xdr:row>
          <xdr:rowOff>142875</xdr:rowOff>
        </xdr:to>
        <xdr:sp macro="" textlink="">
          <xdr:nvSpPr>
            <xdr:cNvPr id="15445" name="Check Box 85" hidden="1">
              <a:extLst>
                <a:ext uri="{63B3BB69-23CF-44E3-9099-C40C66FF867C}">
                  <a14:compatExt spid="_x0000_s15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36</xdr:row>
          <xdr:rowOff>9525</xdr:rowOff>
        </xdr:from>
        <xdr:to>
          <xdr:col>8</xdr:col>
          <xdr:colOff>495300</xdr:colOff>
          <xdr:row>36</xdr:row>
          <xdr:rowOff>142875</xdr:rowOff>
        </xdr:to>
        <xdr:sp macro="" textlink="">
          <xdr:nvSpPr>
            <xdr:cNvPr id="15446" name="Check Box 86" hidden="1">
              <a:extLst>
                <a:ext uri="{63B3BB69-23CF-44E3-9099-C40C66FF867C}">
                  <a14:compatExt spid="_x0000_s15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37</xdr:row>
          <xdr:rowOff>9525</xdr:rowOff>
        </xdr:from>
        <xdr:to>
          <xdr:col>8</xdr:col>
          <xdr:colOff>495300</xdr:colOff>
          <xdr:row>37</xdr:row>
          <xdr:rowOff>142875</xdr:rowOff>
        </xdr:to>
        <xdr:sp macro="" textlink="">
          <xdr:nvSpPr>
            <xdr:cNvPr id="15447" name="Check Box 87" hidden="1">
              <a:extLst>
                <a:ext uri="{63B3BB69-23CF-44E3-9099-C40C66FF867C}">
                  <a14:compatExt spid="_x0000_s15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38</xdr:row>
          <xdr:rowOff>9525</xdr:rowOff>
        </xdr:from>
        <xdr:to>
          <xdr:col>8</xdr:col>
          <xdr:colOff>495300</xdr:colOff>
          <xdr:row>38</xdr:row>
          <xdr:rowOff>142875</xdr:rowOff>
        </xdr:to>
        <xdr:sp macro="" textlink="">
          <xdr:nvSpPr>
            <xdr:cNvPr id="15448" name="Check Box 88" hidden="1">
              <a:extLst>
                <a:ext uri="{63B3BB69-23CF-44E3-9099-C40C66FF867C}">
                  <a14:compatExt spid="_x0000_s15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39</xdr:row>
          <xdr:rowOff>9525</xdr:rowOff>
        </xdr:from>
        <xdr:to>
          <xdr:col>8</xdr:col>
          <xdr:colOff>495300</xdr:colOff>
          <xdr:row>39</xdr:row>
          <xdr:rowOff>142875</xdr:rowOff>
        </xdr:to>
        <xdr:sp macro="" textlink="">
          <xdr:nvSpPr>
            <xdr:cNvPr id="15449" name="Check Box 89" hidden="1">
              <a:extLst>
                <a:ext uri="{63B3BB69-23CF-44E3-9099-C40C66FF867C}">
                  <a14:compatExt spid="_x0000_s15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40</xdr:row>
          <xdr:rowOff>9525</xdr:rowOff>
        </xdr:from>
        <xdr:to>
          <xdr:col>8</xdr:col>
          <xdr:colOff>495300</xdr:colOff>
          <xdr:row>40</xdr:row>
          <xdr:rowOff>142875</xdr:rowOff>
        </xdr:to>
        <xdr:sp macro="" textlink="">
          <xdr:nvSpPr>
            <xdr:cNvPr id="15450" name="Check Box 90" hidden="1">
              <a:extLst>
                <a:ext uri="{63B3BB69-23CF-44E3-9099-C40C66FF867C}">
                  <a14:compatExt spid="_x0000_s15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41</xdr:row>
          <xdr:rowOff>9525</xdr:rowOff>
        </xdr:from>
        <xdr:to>
          <xdr:col>8</xdr:col>
          <xdr:colOff>495300</xdr:colOff>
          <xdr:row>41</xdr:row>
          <xdr:rowOff>142875</xdr:rowOff>
        </xdr:to>
        <xdr:sp macro="" textlink="">
          <xdr:nvSpPr>
            <xdr:cNvPr id="15451" name="Check Box 91" hidden="1">
              <a:extLst>
                <a:ext uri="{63B3BB69-23CF-44E3-9099-C40C66FF867C}">
                  <a14:compatExt spid="_x0000_s15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42</xdr:row>
          <xdr:rowOff>9525</xdr:rowOff>
        </xdr:from>
        <xdr:to>
          <xdr:col>8</xdr:col>
          <xdr:colOff>495300</xdr:colOff>
          <xdr:row>42</xdr:row>
          <xdr:rowOff>142875</xdr:rowOff>
        </xdr:to>
        <xdr:sp macro="" textlink="">
          <xdr:nvSpPr>
            <xdr:cNvPr id="15452" name="Check Box 92" hidden="1">
              <a:extLst>
                <a:ext uri="{63B3BB69-23CF-44E3-9099-C40C66FF867C}">
                  <a14:compatExt spid="_x0000_s15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12</xdr:row>
          <xdr:rowOff>19050</xdr:rowOff>
        </xdr:from>
        <xdr:to>
          <xdr:col>17</xdr:col>
          <xdr:colOff>495300</xdr:colOff>
          <xdr:row>12</xdr:row>
          <xdr:rowOff>152400</xdr:rowOff>
        </xdr:to>
        <xdr:sp macro="" textlink="">
          <xdr:nvSpPr>
            <xdr:cNvPr id="15453" name="Check Box 93" hidden="1">
              <a:extLst>
                <a:ext uri="{63B3BB69-23CF-44E3-9099-C40C66FF867C}">
                  <a14:compatExt spid="_x0000_s15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</xdr:row>
          <xdr:rowOff>19050</xdr:rowOff>
        </xdr:from>
        <xdr:to>
          <xdr:col>17</xdr:col>
          <xdr:colOff>495300</xdr:colOff>
          <xdr:row>13</xdr:row>
          <xdr:rowOff>152400</xdr:rowOff>
        </xdr:to>
        <xdr:sp macro="" textlink="">
          <xdr:nvSpPr>
            <xdr:cNvPr id="15454" name="Check Box 94" hidden="1">
              <a:extLst>
                <a:ext uri="{63B3BB69-23CF-44E3-9099-C40C66FF867C}">
                  <a14:compatExt spid="_x0000_s15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</xdr:row>
          <xdr:rowOff>19050</xdr:rowOff>
        </xdr:from>
        <xdr:to>
          <xdr:col>17</xdr:col>
          <xdr:colOff>495300</xdr:colOff>
          <xdr:row>14</xdr:row>
          <xdr:rowOff>152400</xdr:rowOff>
        </xdr:to>
        <xdr:sp macro="" textlink="">
          <xdr:nvSpPr>
            <xdr:cNvPr id="15455" name="Check Box 95" hidden="1">
              <a:extLst>
                <a:ext uri="{63B3BB69-23CF-44E3-9099-C40C66FF867C}">
                  <a14:compatExt spid="_x0000_s15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19050</xdr:rowOff>
        </xdr:from>
        <xdr:to>
          <xdr:col>17</xdr:col>
          <xdr:colOff>495300</xdr:colOff>
          <xdr:row>15</xdr:row>
          <xdr:rowOff>152400</xdr:rowOff>
        </xdr:to>
        <xdr:sp macro="" textlink="">
          <xdr:nvSpPr>
            <xdr:cNvPr id="15456" name="Check Box 96" hidden="1">
              <a:extLst>
                <a:ext uri="{63B3BB69-23CF-44E3-9099-C40C66FF867C}">
                  <a14:compatExt spid="_x0000_s15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19050</xdr:rowOff>
        </xdr:from>
        <xdr:to>
          <xdr:col>17</xdr:col>
          <xdr:colOff>495300</xdr:colOff>
          <xdr:row>16</xdr:row>
          <xdr:rowOff>152400</xdr:rowOff>
        </xdr:to>
        <xdr:sp macro="" textlink="">
          <xdr:nvSpPr>
            <xdr:cNvPr id="15457" name="Check Box 97" hidden="1">
              <a:extLst>
                <a:ext uri="{63B3BB69-23CF-44E3-9099-C40C66FF867C}">
                  <a14:compatExt spid="_x0000_s15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17</xdr:row>
          <xdr:rowOff>19050</xdr:rowOff>
        </xdr:from>
        <xdr:to>
          <xdr:col>17</xdr:col>
          <xdr:colOff>495300</xdr:colOff>
          <xdr:row>17</xdr:row>
          <xdr:rowOff>152400</xdr:rowOff>
        </xdr:to>
        <xdr:sp macro="" textlink="">
          <xdr:nvSpPr>
            <xdr:cNvPr id="15458" name="Check Box 98" hidden="1">
              <a:extLst>
                <a:ext uri="{63B3BB69-23CF-44E3-9099-C40C66FF867C}">
                  <a14:compatExt spid="_x0000_s15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18</xdr:row>
          <xdr:rowOff>19050</xdr:rowOff>
        </xdr:from>
        <xdr:to>
          <xdr:col>17</xdr:col>
          <xdr:colOff>495300</xdr:colOff>
          <xdr:row>18</xdr:row>
          <xdr:rowOff>152400</xdr:rowOff>
        </xdr:to>
        <xdr:sp macro="" textlink="">
          <xdr:nvSpPr>
            <xdr:cNvPr id="15459" name="Check Box 99" hidden="1">
              <a:extLst>
                <a:ext uri="{63B3BB69-23CF-44E3-9099-C40C66FF867C}">
                  <a14:compatExt spid="_x0000_s15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19</xdr:row>
          <xdr:rowOff>19050</xdr:rowOff>
        </xdr:from>
        <xdr:to>
          <xdr:col>17</xdr:col>
          <xdr:colOff>495300</xdr:colOff>
          <xdr:row>19</xdr:row>
          <xdr:rowOff>152400</xdr:rowOff>
        </xdr:to>
        <xdr:sp macro="" textlink="">
          <xdr:nvSpPr>
            <xdr:cNvPr id="15460" name="Check Box 100" hidden="1">
              <a:extLst>
                <a:ext uri="{63B3BB69-23CF-44E3-9099-C40C66FF867C}">
                  <a14:compatExt spid="_x0000_s15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20</xdr:row>
          <xdr:rowOff>19050</xdr:rowOff>
        </xdr:from>
        <xdr:to>
          <xdr:col>17</xdr:col>
          <xdr:colOff>495300</xdr:colOff>
          <xdr:row>20</xdr:row>
          <xdr:rowOff>152400</xdr:rowOff>
        </xdr:to>
        <xdr:sp macro="" textlink="">
          <xdr:nvSpPr>
            <xdr:cNvPr id="15461" name="Check Box 101" hidden="1">
              <a:extLst>
                <a:ext uri="{63B3BB69-23CF-44E3-9099-C40C66FF867C}">
                  <a14:compatExt spid="_x0000_s15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19050</xdr:rowOff>
        </xdr:from>
        <xdr:to>
          <xdr:col>17</xdr:col>
          <xdr:colOff>495300</xdr:colOff>
          <xdr:row>21</xdr:row>
          <xdr:rowOff>152400</xdr:rowOff>
        </xdr:to>
        <xdr:sp macro="" textlink="">
          <xdr:nvSpPr>
            <xdr:cNvPr id="15462" name="Check Box 102" hidden="1">
              <a:extLst>
                <a:ext uri="{63B3BB69-23CF-44E3-9099-C40C66FF867C}">
                  <a14:compatExt spid="_x0000_s15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22</xdr:row>
          <xdr:rowOff>19050</xdr:rowOff>
        </xdr:from>
        <xdr:to>
          <xdr:col>17</xdr:col>
          <xdr:colOff>495300</xdr:colOff>
          <xdr:row>22</xdr:row>
          <xdr:rowOff>152400</xdr:rowOff>
        </xdr:to>
        <xdr:sp macro="" textlink="">
          <xdr:nvSpPr>
            <xdr:cNvPr id="15463" name="Check Box 103" hidden="1">
              <a:extLst>
                <a:ext uri="{63B3BB69-23CF-44E3-9099-C40C66FF867C}">
                  <a14:compatExt spid="_x0000_s15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23</xdr:row>
          <xdr:rowOff>19050</xdr:rowOff>
        </xdr:from>
        <xdr:to>
          <xdr:col>17</xdr:col>
          <xdr:colOff>495300</xdr:colOff>
          <xdr:row>23</xdr:row>
          <xdr:rowOff>152400</xdr:rowOff>
        </xdr:to>
        <xdr:sp macro="" textlink="">
          <xdr:nvSpPr>
            <xdr:cNvPr id="15464" name="Check Box 104" hidden="1">
              <a:extLst>
                <a:ext uri="{63B3BB69-23CF-44E3-9099-C40C66FF867C}">
                  <a14:compatExt spid="_x0000_s15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24</xdr:row>
          <xdr:rowOff>19050</xdr:rowOff>
        </xdr:from>
        <xdr:to>
          <xdr:col>17</xdr:col>
          <xdr:colOff>495300</xdr:colOff>
          <xdr:row>24</xdr:row>
          <xdr:rowOff>152400</xdr:rowOff>
        </xdr:to>
        <xdr:sp macro="" textlink="">
          <xdr:nvSpPr>
            <xdr:cNvPr id="15465" name="Check Box 105" hidden="1">
              <a:extLst>
                <a:ext uri="{63B3BB69-23CF-44E3-9099-C40C66FF867C}">
                  <a14:compatExt spid="_x0000_s15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25</xdr:row>
          <xdr:rowOff>19050</xdr:rowOff>
        </xdr:from>
        <xdr:to>
          <xdr:col>17</xdr:col>
          <xdr:colOff>495300</xdr:colOff>
          <xdr:row>25</xdr:row>
          <xdr:rowOff>152400</xdr:rowOff>
        </xdr:to>
        <xdr:sp macro="" textlink="">
          <xdr:nvSpPr>
            <xdr:cNvPr id="15466" name="Check Box 106" hidden="1">
              <a:extLst>
                <a:ext uri="{63B3BB69-23CF-44E3-9099-C40C66FF867C}">
                  <a14:compatExt spid="_x0000_s15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26</xdr:row>
          <xdr:rowOff>19050</xdr:rowOff>
        </xdr:from>
        <xdr:to>
          <xdr:col>17</xdr:col>
          <xdr:colOff>495300</xdr:colOff>
          <xdr:row>26</xdr:row>
          <xdr:rowOff>152400</xdr:rowOff>
        </xdr:to>
        <xdr:sp macro="" textlink="">
          <xdr:nvSpPr>
            <xdr:cNvPr id="15467" name="Check Box 107" hidden="1">
              <a:extLst>
                <a:ext uri="{63B3BB69-23CF-44E3-9099-C40C66FF867C}">
                  <a14:compatExt spid="_x0000_s15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19050</xdr:rowOff>
        </xdr:from>
        <xdr:to>
          <xdr:col>17</xdr:col>
          <xdr:colOff>495300</xdr:colOff>
          <xdr:row>27</xdr:row>
          <xdr:rowOff>152400</xdr:rowOff>
        </xdr:to>
        <xdr:sp macro="" textlink="">
          <xdr:nvSpPr>
            <xdr:cNvPr id="15468" name="Check Box 108" hidden="1">
              <a:extLst>
                <a:ext uri="{63B3BB69-23CF-44E3-9099-C40C66FF867C}">
                  <a14:compatExt spid="_x0000_s15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19050</xdr:rowOff>
        </xdr:from>
        <xdr:to>
          <xdr:col>17</xdr:col>
          <xdr:colOff>495300</xdr:colOff>
          <xdr:row>28</xdr:row>
          <xdr:rowOff>152400</xdr:rowOff>
        </xdr:to>
        <xdr:sp macro="" textlink="">
          <xdr:nvSpPr>
            <xdr:cNvPr id="15469" name="Check Box 109" hidden="1">
              <a:extLst>
                <a:ext uri="{63B3BB69-23CF-44E3-9099-C40C66FF867C}">
                  <a14:compatExt spid="_x0000_s15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29</xdr:row>
          <xdr:rowOff>19050</xdr:rowOff>
        </xdr:from>
        <xdr:to>
          <xdr:col>17</xdr:col>
          <xdr:colOff>495300</xdr:colOff>
          <xdr:row>29</xdr:row>
          <xdr:rowOff>152400</xdr:rowOff>
        </xdr:to>
        <xdr:sp macro="" textlink="">
          <xdr:nvSpPr>
            <xdr:cNvPr id="15470" name="Check Box 110" hidden="1">
              <a:extLst>
                <a:ext uri="{63B3BB69-23CF-44E3-9099-C40C66FF867C}">
                  <a14:compatExt spid="_x0000_s15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30</xdr:row>
          <xdr:rowOff>19050</xdr:rowOff>
        </xdr:from>
        <xdr:to>
          <xdr:col>17</xdr:col>
          <xdr:colOff>495300</xdr:colOff>
          <xdr:row>30</xdr:row>
          <xdr:rowOff>152400</xdr:rowOff>
        </xdr:to>
        <xdr:sp macro="" textlink="">
          <xdr:nvSpPr>
            <xdr:cNvPr id="15471" name="Check Box 111" hidden="1">
              <a:extLst>
                <a:ext uri="{63B3BB69-23CF-44E3-9099-C40C66FF867C}">
                  <a14:compatExt spid="_x0000_s15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31</xdr:row>
          <xdr:rowOff>19050</xdr:rowOff>
        </xdr:from>
        <xdr:to>
          <xdr:col>17</xdr:col>
          <xdr:colOff>495300</xdr:colOff>
          <xdr:row>31</xdr:row>
          <xdr:rowOff>152400</xdr:rowOff>
        </xdr:to>
        <xdr:sp macro="" textlink="">
          <xdr:nvSpPr>
            <xdr:cNvPr id="15472" name="Check Box 112" hidden="1">
              <a:extLst>
                <a:ext uri="{63B3BB69-23CF-44E3-9099-C40C66FF867C}">
                  <a14:compatExt spid="_x0000_s15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32</xdr:row>
          <xdr:rowOff>19050</xdr:rowOff>
        </xdr:from>
        <xdr:to>
          <xdr:col>17</xdr:col>
          <xdr:colOff>495300</xdr:colOff>
          <xdr:row>32</xdr:row>
          <xdr:rowOff>152400</xdr:rowOff>
        </xdr:to>
        <xdr:sp macro="" textlink="">
          <xdr:nvSpPr>
            <xdr:cNvPr id="15473" name="Check Box 113" hidden="1">
              <a:extLst>
                <a:ext uri="{63B3BB69-23CF-44E3-9099-C40C66FF867C}">
                  <a14:compatExt spid="_x0000_s15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33</xdr:row>
          <xdr:rowOff>19050</xdr:rowOff>
        </xdr:from>
        <xdr:to>
          <xdr:col>17</xdr:col>
          <xdr:colOff>495300</xdr:colOff>
          <xdr:row>33</xdr:row>
          <xdr:rowOff>152400</xdr:rowOff>
        </xdr:to>
        <xdr:sp macro="" textlink="">
          <xdr:nvSpPr>
            <xdr:cNvPr id="15474" name="Check Box 114" hidden="1">
              <a:extLst>
                <a:ext uri="{63B3BB69-23CF-44E3-9099-C40C66FF867C}">
                  <a14:compatExt spid="_x0000_s15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34</xdr:row>
          <xdr:rowOff>19050</xdr:rowOff>
        </xdr:from>
        <xdr:to>
          <xdr:col>17</xdr:col>
          <xdr:colOff>495300</xdr:colOff>
          <xdr:row>34</xdr:row>
          <xdr:rowOff>152400</xdr:rowOff>
        </xdr:to>
        <xdr:sp macro="" textlink="">
          <xdr:nvSpPr>
            <xdr:cNvPr id="15475" name="Check Box 115" hidden="1">
              <a:extLst>
                <a:ext uri="{63B3BB69-23CF-44E3-9099-C40C66FF867C}">
                  <a14:compatExt spid="_x0000_s15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35</xdr:row>
          <xdr:rowOff>19050</xdr:rowOff>
        </xdr:from>
        <xdr:to>
          <xdr:col>17</xdr:col>
          <xdr:colOff>495300</xdr:colOff>
          <xdr:row>35</xdr:row>
          <xdr:rowOff>152400</xdr:rowOff>
        </xdr:to>
        <xdr:sp macro="" textlink="">
          <xdr:nvSpPr>
            <xdr:cNvPr id="15476" name="Check Box 116" hidden="1">
              <a:extLst>
                <a:ext uri="{63B3BB69-23CF-44E3-9099-C40C66FF867C}">
                  <a14:compatExt spid="_x0000_s15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36</xdr:row>
          <xdr:rowOff>19050</xdr:rowOff>
        </xdr:from>
        <xdr:to>
          <xdr:col>17</xdr:col>
          <xdr:colOff>495300</xdr:colOff>
          <xdr:row>36</xdr:row>
          <xdr:rowOff>152400</xdr:rowOff>
        </xdr:to>
        <xdr:sp macro="" textlink="">
          <xdr:nvSpPr>
            <xdr:cNvPr id="15477" name="Check Box 117" hidden="1">
              <a:extLst>
                <a:ext uri="{63B3BB69-23CF-44E3-9099-C40C66FF867C}">
                  <a14:compatExt spid="_x0000_s15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37</xdr:row>
          <xdr:rowOff>19050</xdr:rowOff>
        </xdr:from>
        <xdr:to>
          <xdr:col>17</xdr:col>
          <xdr:colOff>495300</xdr:colOff>
          <xdr:row>37</xdr:row>
          <xdr:rowOff>152400</xdr:rowOff>
        </xdr:to>
        <xdr:sp macro="" textlink="">
          <xdr:nvSpPr>
            <xdr:cNvPr id="15478" name="Check Box 118" hidden="1">
              <a:extLst>
                <a:ext uri="{63B3BB69-23CF-44E3-9099-C40C66FF867C}">
                  <a14:compatExt spid="_x0000_s15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38</xdr:row>
          <xdr:rowOff>19050</xdr:rowOff>
        </xdr:from>
        <xdr:to>
          <xdr:col>17</xdr:col>
          <xdr:colOff>495300</xdr:colOff>
          <xdr:row>38</xdr:row>
          <xdr:rowOff>152400</xdr:rowOff>
        </xdr:to>
        <xdr:sp macro="" textlink="">
          <xdr:nvSpPr>
            <xdr:cNvPr id="15479" name="Check Box 119" hidden="1">
              <a:extLst>
                <a:ext uri="{63B3BB69-23CF-44E3-9099-C40C66FF867C}">
                  <a14:compatExt spid="_x0000_s15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39</xdr:row>
          <xdr:rowOff>19050</xdr:rowOff>
        </xdr:from>
        <xdr:to>
          <xdr:col>17</xdr:col>
          <xdr:colOff>495300</xdr:colOff>
          <xdr:row>39</xdr:row>
          <xdr:rowOff>152400</xdr:rowOff>
        </xdr:to>
        <xdr:sp macro="" textlink="">
          <xdr:nvSpPr>
            <xdr:cNvPr id="15480" name="Check Box 120" hidden="1">
              <a:extLst>
                <a:ext uri="{63B3BB69-23CF-44E3-9099-C40C66FF867C}">
                  <a14:compatExt spid="_x0000_s15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40</xdr:row>
          <xdr:rowOff>19050</xdr:rowOff>
        </xdr:from>
        <xdr:to>
          <xdr:col>17</xdr:col>
          <xdr:colOff>495300</xdr:colOff>
          <xdr:row>40</xdr:row>
          <xdr:rowOff>152400</xdr:rowOff>
        </xdr:to>
        <xdr:sp macro="" textlink="">
          <xdr:nvSpPr>
            <xdr:cNvPr id="15481" name="Check Box 121" hidden="1">
              <a:extLst>
                <a:ext uri="{63B3BB69-23CF-44E3-9099-C40C66FF867C}">
                  <a14:compatExt spid="_x0000_s15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41</xdr:row>
          <xdr:rowOff>19050</xdr:rowOff>
        </xdr:from>
        <xdr:to>
          <xdr:col>17</xdr:col>
          <xdr:colOff>495300</xdr:colOff>
          <xdr:row>42</xdr:row>
          <xdr:rowOff>0</xdr:rowOff>
        </xdr:to>
        <xdr:sp macro="" textlink="">
          <xdr:nvSpPr>
            <xdr:cNvPr id="15482" name="Check Box 122" hidden="1">
              <a:extLst>
                <a:ext uri="{63B3BB69-23CF-44E3-9099-C40C66FF867C}">
                  <a14:compatExt spid="_x0000_s15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42</xdr:row>
          <xdr:rowOff>19050</xdr:rowOff>
        </xdr:from>
        <xdr:to>
          <xdr:col>17</xdr:col>
          <xdr:colOff>495300</xdr:colOff>
          <xdr:row>42</xdr:row>
          <xdr:rowOff>152400</xdr:rowOff>
        </xdr:to>
        <xdr:sp macro="" textlink="">
          <xdr:nvSpPr>
            <xdr:cNvPr id="15483" name="Check Box 123" hidden="1">
              <a:extLst>
                <a:ext uri="{63B3BB69-23CF-44E3-9099-C40C66FF867C}">
                  <a14:compatExt spid="_x0000_s15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12</xdr:row>
          <xdr:rowOff>19050</xdr:rowOff>
        </xdr:from>
        <xdr:to>
          <xdr:col>18</xdr:col>
          <xdr:colOff>495300</xdr:colOff>
          <xdr:row>12</xdr:row>
          <xdr:rowOff>152400</xdr:rowOff>
        </xdr:to>
        <xdr:sp macro="" textlink="">
          <xdr:nvSpPr>
            <xdr:cNvPr id="15484" name="Check Box 124" hidden="1">
              <a:extLst>
                <a:ext uri="{63B3BB69-23CF-44E3-9099-C40C66FF867C}">
                  <a14:compatExt spid="_x0000_s15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12</xdr:row>
          <xdr:rowOff>19050</xdr:rowOff>
        </xdr:from>
        <xdr:to>
          <xdr:col>19</xdr:col>
          <xdr:colOff>495300</xdr:colOff>
          <xdr:row>12</xdr:row>
          <xdr:rowOff>152400</xdr:rowOff>
        </xdr:to>
        <xdr:sp macro="" textlink="">
          <xdr:nvSpPr>
            <xdr:cNvPr id="15485" name="Check Box 125" hidden="1">
              <a:extLst>
                <a:ext uri="{63B3BB69-23CF-44E3-9099-C40C66FF867C}">
                  <a14:compatExt spid="_x0000_s15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13</xdr:row>
          <xdr:rowOff>19050</xdr:rowOff>
        </xdr:from>
        <xdr:to>
          <xdr:col>18</xdr:col>
          <xdr:colOff>495300</xdr:colOff>
          <xdr:row>13</xdr:row>
          <xdr:rowOff>152400</xdr:rowOff>
        </xdr:to>
        <xdr:sp macro="" textlink="">
          <xdr:nvSpPr>
            <xdr:cNvPr id="15486" name="Check Box 126" hidden="1">
              <a:extLst>
                <a:ext uri="{63B3BB69-23CF-44E3-9099-C40C66FF867C}">
                  <a14:compatExt spid="_x0000_s15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14</xdr:row>
          <xdr:rowOff>19050</xdr:rowOff>
        </xdr:from>
        <xdr:to>
          <xdr:col>18</xdr:col>
          <xdr:colOff>495300</xdr:colOff>
          <xdr:row>14</xdr:row>
          <xdr:rowOff>152400</xdr:rowOff>
        </xdr:to>
        <xdr:sp macro="" textlink="">
          <xdr:nvSpPr>
            <xdr:cNvPr id="15487" name="Check Box 127" hidden="1">
              <a:extLst>
                <a:ext uri="{63B3BB69-23CF-44E3-9099-C40C66FF867C}">
                  <a14:compatExt spid="_x0000_s15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15</xdr:row>
          <xdr:rowOff>19050</xdr:rowOff>
        </xdr:from>
        <xdr:to>
          <xdr:col>18</xdr:col>
          <xdr:colOff>495300</xdr:colOff>
          <xdr:row>15</xdr:row>
          <xdr:rowOff>152400</xdr:rowOff>
        </xdr:to>
        <xdr:sp macro="" textlink="">
          <xdr:nvSpPr>
            <xdr:cNvPr id="15488" name="Check Box 128" hidden="1">
              <a:extLst>
                <a:ext uri="{63B3BB69-23CF-44E3-9099-C40C66FF867C}">
                  <a14:compatExt spid="_x0000_s15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16</xdr:row>
          <xdr:rowOff>19050</xdr:rowOff>
        </xdr:from>
        <xdr:to>
          <xdr:col>18</xdr:col>
          <xdr:colOff>495300</xdr:colOff>
          <xdr:row>16</xdr:row>
          <xdr:rowOff>152400</xdr:rowOff>
        </xdr:to>
        <xdr:sp macro="" textlink="">
          <xdr:nvSpPr>
            <xdr:cNvPr id="15489" name="Check Box 129" hidden="1">
              <a:extLst>
                <a:ext uri="{63B3BB69-23CF-44E3-9099-C40C66FF867C}">
                  <a14:compatExt spid="_x0000_s15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17</xdr:row>
          <xdr:rowOff>19050</xdr:rowOff>
        </xdr:from>
        <xdr:to>
          <xdr:col>18</xdr:col>
          <xdr:colOff>495300</xdr:colOff>
          <xdr:row>17</xdr:row>
          <xdr:rowOff>152400</xdr:rowOff>
        </xdr:to>
        <xdr:sp macro="" textlink="">
          <xdr:nvSpPr>
            <xdr:cNvPr id="15490" name="Check Box 130" hidden="1">
              <a:extLst>
                <a:ext uri="{63B3BB69-23CF-44E3-9099-C40C66FF867C}">
                  <a14:compatExt spid="_x0000_s15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18</xdr:row>
          <xdr:rowOff>19050</xdr:rowOff>
        </xdr:from>
        <xdr:to>
          <xdr:col>18</xdr:col>
          <xdr:colOff>495300</xdr:colOff>
          <xdr:row>18</xdr:row>
          <xdr:rowOff>152400</xdr:rowOff>
        </xdr:to>
        <xdr:sp macro="" textlink="">
          <xdr:nvSpPr>
            <xdr:cNvPr id="15491" name="Check Box 131" hidden="1">
              <a:extLst>
                <a:ext uri="{63B3BB69-23CF-44E3-9099-C40C66FF867C}">
                  <a14:compatExt spid="_x0000_s15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19</xdr:row>
          <xdr:rowOff>19050</xdr:rowOff>
        </xdr:from>
        <xdr:to>
          <xdr:col>18</xdr:col>
          <xdr:colOff>495300</xdr:colOff>
          <xdr:row>19</xdr:row>
          <xdr:rowOff>152400</xdr:rowOff>
        </xdr:to>
        <xdr:sp macro="" textlink="">
          <xdr:nvSpPr>
            <xdr:cNvPr id="15492" name="Check Box 132" hidden="1">
              <a:extLst>
                <a:ext uri="{63B3BB69-23CF-44E3-9099-C40C66FF867C}">
                  <a14:compatExt spid="_x0000_s15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20</xdr:row>
          <xdr:rowOff>19050</xdr:rowOff>
        </xdr:from>
        <xdr:to>
          <xdr:col>18</xdr:col>
          <xdr:colOff>495300</xdr:colOff>
          <xdr:row>20</xdr:row>
          <xdr:rowOff>152400</xdr:rowOff>
        </xdr:to>
        <xdr:sp macro="" textlink="">
          <xdr:nvSpPr>
            <xdr:cNvPr id="15493" name="Check Box 133" hidden="1">
              <a:extLst>
                <a:ext uri="{63B3BB69-23CF-44E3-9099-C40C66FF867C}">
                  <a14:compatExt spid="_x0000_s15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21</xdr:row>
          <xdr:rowOff>19050</xdr:rowOff>
        </xdr:from>
        <xdr:to>
          <xdr:col>18</xdr:col>
          <xdr:colOff>495300</xdr:colOff>
          <xdr:row>21</xdr:row>
          <xdr:rowOff>152400</xdr:rowOff>
        </xdr:to>
        <xdr:sp macro="" textlink="">
          <xdr:nvSpPr>
            <xdr:cNvPr id="15494" name="Check Box 134" hidden="1">
              <a:extLst>
                <a:ext uri="{63B3BB69-23CF-44E3-9099-C40C66FF867C}">
                  <a14:compatExt spid="_x0000_s15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22</xdr:row>
          <xdr:rowOff>19050</xdr:rowOff>
        </xdr:from>
        <xdr:to>
          <xdr:col>18</xdr:col>
          <xdr:colOff>495300</xdr:colOff>
          <xdr:row>22</xdr:row>
          <xdr:rowOff>152400</xdr:rowOff>
        </xdr:to>
        <xdr:sp macro="" textlink="">
          <xdr:nvSpPr>
            <xdr:cNvPr id="15495" name="Check Box 135" hidden="1">
              <a:extLst>
                <a:ext uri="{63B3BB69-23CF-44E3-9099-C40C66FF867C}">
                  <a14:compatExt spid="_x0000_s15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23</xdr:row>
          <xdr:rowOff>19050</xdr:rowOff>
        </xdr:from>
        <xdr:to>
          <xdr:col>18</xdr:col>
          <xdr:colOff>495300</xdr:colOff>
          <xdr:row>23</xdr:row>
          <xdr:rowOff>152400</xdr:rowOff>
        </xdr:to>
        <xdr:sp macro="" textlink="">
          <xdr:nvSpPr>
            <xdr:cNvPr id="15496" name="Check Box 136" hidden="1">
              <a:extLst>
                <a:ext uri="{63B3BB69-23CF-44E3-9099-C40C66FF867C}">
                  <a14:compatExt spid="_x0000_s15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24</xdr:row>
          <xdr:rowOff>19050</xdr:rowOff>
        </xdr:from>
        <xdr:to>
          <xdr:col>18</xdr:col>
          <xdr:colOff>495300</xdr:colOff>
          <xdr:row>24</xdr:row>
          <xdr:rowOff>152400</xdr:rowOff>
        </xdr:to>
        <xdr:sp macro="" textlink="">
          <xdr:nvSpPr>
            <xdr:cNvPr id="15497" name="Check Box 137" hidden="1">
              <a:extLst>
                <a:ext uri="{63B3BB69-23CF-44E3-9099-C40C66FF867C}">
                  <a14:compatExt spid="_x0000_s15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25</xdr:row>
          <xdr:rowOff>19050</xdr:rowOff>
        </xdr:from>
        <xdr:to>
          <xdr:col>18</xdr:col>
          <xdr:colOff>495300</xdr:colOff>
          <xdr:row>25</xdr:row>
          <xdr:rowOff>152400</xdr:rowOff>
        </xdr:to>
        <xdr:sp macro="" textlink="">
          <xdr:nvSpPr>
            <xdr:cNvPr id="15498" name="Check Box 138" hidden="1">
              <a:extLst>
                <a:ext uri="{63B3BB69-23CF-44E3-9099-C40C66FF867C}">
                  <a14:compatExt spid="_x0000_s15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26</xdr:row>
          <xdr:rowOff>19050</xdr:rowOff>
        </xdr:from>
        <xdr:to>
          <xdr:col>18</xdr:col>
          <xdr:colOff>495300</xdr:colOff>
          <xdr:row>26</xdr:row>
          <xdr:rowOff>152400</xdr:rowOff>
        </xdr:to>
        <xdr:sp macro="" textlink="">
          <xdr:nvSpPr>
            <xdr:cNvPr id="15499" name="Check Box 139" hidden="1">
              <a:extLst>
                <a:ext uri="{63B3BB69-23CF-44E3-9099-C40C66FF867C}">
                  <a14:compatExt spid="_x0000_s15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27</xdr:row>
          <xdr:rowOff>19050</xdr:rowOff>
        </xdr:from>
        <xdr:to>
          <xdr:col>18</xdr:col>
          <xdr:colOff>495300</xdr:colOff>
          <xdr:row>27</xdr:row>
          <xdr:rowOff>152400</xdr:rowOff>
        </xdr:to>
        <xdr:sp macro="" textlink="">
          <xdr:nvSpPr>
            <xdr:cNvPr id="15500" name="Check Box 140" hidden="1">
              <a:extLst>
                <a:ext uri="{63B3BB69-23CF-44E3-9099-C40C66FF867C}">
                  <a14:compatExt spid="_x0000_s15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28</xdr:row>
          <xdr:rowOff>19050</xdr:rowOff>
        </xdr:from>
        <xdr:to>
          <xdr:col>18</xdr:col>
          <xdr:colOff>495300</xdr:colOff>
          <xdr:row>28</xdr:row>
          <xdr:rowOff>152400</xdr:rowOff>
        </xdr:to>
        <xdr:sp macro="" textlink="">
          <xdr:nvSpPr>
            <xdr:cNvPr id="15501" name="Check Box 141" hidden="1">
              <a:extLst>
                <a:ext uri="{63B3BB69-23CF-44E3-9099-C40C66FF867C}">
                  <a14:compatExt spid="_x0000_s15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19050</xdr:rowOff>
        </xdr:from>
        <xdr:to>
          <xdr:col>18</xdr:col>
          <xdr:colOff>495300</xdr:colOff>
          <xdr:row>29</xdr:row>
          <xdr:rowOff>152400</xdr:rowOff>
        </xdr:to>
        <xdr:sp macro="" textlink="">
          <xdr:nvSpPr>
            <xdr:cNvPr id="15502" name="Check Box 142" hidden="1">
              <a:extLst>
                <a:ext uri="{63B3BB69-23CF-44E3-9099-C40C66FF867C}">
                  <a14:compatExt spid="_x0000_s15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30</xdr:row>
          <xdr:rowOff>19050</xdr:rowOff>
        </xdr:from>
        <xdr:to>
          <xdr:col>18</xdr:col>
          <xdr:colOff>495300</xdr:colOff>
          <xdr:row>30</xdr:row>
          <xdr:rowOff>152400</xdr:rowOff>
        </xdr:to>
        <xdr:sp macro="" textlink="">
          <xdr:nvSpPr>
            <xdr:cNvPr id="15503" name="Check Box 143" hidden="1">
              <a:extLst>
                <a:ext uri="{63B3BB69-23CF-44E3-9099-C40C66FF867C}">
                  <a14:compatExt spid="_x0000_s15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19050</xdr:rowOff>
        </xdr:from>
        <xdr:to>
          <xdr:col>18</xdr:col>
          <xdr:colOff>495300</xdr:colOff>
          <xdr:row>31</xdr:row>
          <xdr:rowOff>152400</xdr:rowOff>
        </xdr:to>
        <xdr:sp macro="" textlink="">
          <xdr:nvSpPr>
            <xdr:cNvPr id="15504" name="Check Box 144" hidden="1">
              <a:extLst>
                <a:ext uri="{63B3BB69-23CF-44E3-9099-C40C66FF867C}">
                  <a14:compatExt spid="_x0000_s15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32</xdr:row>
          <xdr:rowOff>19050</xdr:rowOff>
        </xdr:from>
        <xdr:to>
          <xdr:col>18</xdr:col>
          <xdr:colOff>495300</xdr:colOff>
          <xdr:row>32</xdr:row>
          <xdr:rowOff>152400</xdr:rowOff>
        </xdr:to>
        <xdr:sp macro="" textlink="">
          <xdr:nvSpPr>
            <xdr:cNvPr id="15505" name="Check Box 145" hidden="1">
              <a:extLst>
                <a:ext uri="{63B3BB69-23CF-44E3-9099-C40C66FF867C}">
                  <a14:compatExt spid="_x0000_s15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19050</xdr:rowOff>
        </xdr:from>
        <xdr:to>
          <xdr:col>18</xdr:col>
          <xdr:colOff>495300</xdr:colOff>
          <xdr:row>33</xdr:row>
          <xdr:rowOff>152400</xdr:rowOff>
        </xdr:to>
        <xdr:sp macro="" textlink="">
          <xdr:nvSpPr>
            <xdr:cNvPr id="15506" name="Check Box 146" hidden="1">
              <a:extLst>
                <a:ext uri="{63B3BB69-23CF-44E3-9099-C40C66FF867C}">
                  <a14:compatExt spid="_x0000_s15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34</xdr:row>
          <xdr:rowOff>19050</xdr:rowOff>
        </xdr:from>
        <xdr:to>
          <xdr:col>18</xdr:col>
          <xdr:colOff>495300</xdr:colOff>
          <xdr:row>34</xdr:row>
          <xdr:rowOff>152400</xdr:rowOff>
        </xdr:to>
        <xdr:sp macro="" textlink="">
          <xdr:nvSpPr>
            <xdr:cNvPr id="15507" name="Check Box 147" hidden="1">
              <a:extLst>
                <a:ext uri="{63B3BB69-23CF-44E3-9099-C40C66FF867C}">
                  <a14:compatExt spid="_x0000_s15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35</xdr:row>
          <xdr:rowOff>19050</xdr:rowOff>
        </xdr:from>
        <xdr:to>
          <xdr:col>18</xdr:col>
          <xdr:colOff>495300</xdr:colOff>
          <xdr:row>35</xdr:row>
          <xdr:rowOff>152400</xdr:rowOff>
        </xdr:to>
        <xdr:sp macro="" textlink="">
          <xdr:nvSpPr>
            <xdr:cNvPr id="15508" name="Check Box 148" hidden="1">
              <a:extLst>
                <a:ext uri="{63B3BB69-23CF-44E3-9099-C40C66FF867C}">
                  <a14:compatExt spid="_x0000_s15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36</xdr:row>
          <xdr:rowOff>19050</xdr:rowOff>
        </xdr:from>
        <xdr:to>
          <xdr:col>18</xdr:col>
          <xdr:colOff>495300</xdr:colOff>
          <xdr:row>36</xdr:row>
          <xdr:rowOff>152400</xdr:rowOff>
        </xdr:to>
        <xdr:sp macro="" textlink="">
          <xdr:nvSpPr>
            <xdr:cNvPr id="15509" name="Check Box 149" hidden="1">
              <a:extLst>
                <a:ext uri="{63B3BB69-23CF-44E3-9099-C40C66FF867C}">
                  <a14:compatExt spid="_x0000_s15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</xdr:row>
          <xdr:rowOff>19050</xdr:rowOff>
        </xdr:from>
        <xdr:to>
          <xdr:col>18</xdr:col>
          <xdr:colOff>495300</xdr:colOff>
          <xdr:row>37</xdr:row>
          <xdr:rowOff>152400</xdr:rowOff>
        </xdr:to>
        <xdr:sp macro="" textlink="">
          <xdr:nvSpPr>
            <xdr:cNvPr id="15510" name="Check Box 150" hidden="1">
              <a:extLst>
                <a:ext uri="{63B3BB69-23CF-44E3-9099-C40C66FF867C}">
                  <a14:compatExt spid="_x0000_s15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38</xdr:row>
          <xdr:rowOff>19050</xdr:rowOff>
        </xdr:from>
        <xdr:to>
          <xdr:col>18</xdr:col>
          <xdr:colOff>495300</xdr:colOff>
          <xdr:row>38</xdr:row>
          <xdr:rowOff>152400</xdr:rowOff>
        </xdr:to>
        <xdr:sp macro="" textlink="">
          <xdr:nvSpPr>
            <xdr:cNvPr id="15511" name="Check Box 151" hidden="1">
              <a:extLst>
                <a:ext uri="{63B3BB69-23CF-44E3-9099-C40C66FF867C}">
                  <a14:compatExt spid="_x0000_s15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39</xdr:row>
          <xdr:rowOff>19050</xdr:rowOff>
        </xdr:from>
        <xdr:to>
          <xdr:col>18</xdr:col>
          <xdr:colOff>495300</xdr:colOff>
          <xdr:row>39</xdr:row>
          <xdr:rowOff>152400</xdr:rowOff>
        </xdr:to>
        <xdr:sp macro="" textlink="">
          <xdr:nvSpPr>
            <xdr:cNvPr id="15512" name="Check Box 152" hidden="1">
              <a:extLst>
                <a:ext uri="{63B3BB69-23CF-44E3-9099-C40C66FF867C}">
                  <a14:compatExt spid="_x0000_s15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40</xdr:row>
          <xdr:rowOff>19050</xdr:rowOff>
        </xdr:from>
        <xdr:to>
          <xdr:col>18</xdr:col>
          <xdr:colOff>495300</xdr:colOff>
          <xdr:row>40</xdr:row>
          <xdr:rowOff>152400</xdr:rowOff>
        </xdr:to>
        <xdr:sp macro="" textlink="">
          <xdr:nvSpPr>
            <xdr:cNvPr id="15513" name="Check Box 153" hidden="1">
              <a:extLst>
                <a:ext uri="{63B3BB69-23CF-44E3-9099-C40C66FF867C}">
                  <a14:compatExt spid="_x0000_s15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41</xdr:row>
          <xdr:rowOff>19050</xdr:rowOff>
        </xdr:from>
        <xdr:to>
          <xdr:col>18</xdr:col>
          <xdr:colOff>495300</xdr:colOff>
          <xdr:row>42</xdr:row>
          <xdr:rowOff>0</xdr:rowOff>
        </xdr:to>
        <xdr:sp macro="" textlink="">
          <xdr:nvSpPr>
            <xdr:cNvPr id="15514" name="Check Box 154" hidden="1">
              <a:extLst>
                <a:ext uri="{63B3BB69-23CF-44E3-9099-C40C66FF867C}">
                  <a14:compatExt spid="_x0000_s15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</xdr:row>
          <xdr:rowOff>19050</xdr:rowOff>
        </xdr:from>
        <xdr:to>
          <xdr:col>18</xdr:col>
          <xdr:colOff>495300</xdr:colOff>
          <xdr:row>42</xdr:row>
          <xdr:rowOff>152400</xdr:rowOff>
        </xdr:to>
        <xdr:sp macro="" textlink="">
          <xdr:nvSpPr>
            <xdr:cNvPr id="15515" name="Check Box 155" hidden="1">
              <a:extLst>
                <a:ext uri="{63B3BB69-23CF-44E3-9099-C40C66FF867C}">
                  <a14:compatExt spid="_x0000_s15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19050</xdr:rowOff>
        </xdr:from>
        <xdr:to>
          <xdr:col>19</xdr:col>
          <xdr:colOff>495300</xdr:colOff>
          <xdr:row>13</xdr:row>
          <xdr:rowOff>152400</xdr:rowOff>
        </xdr:to>
        <xdr:sp macro="" textlink="">
          <xdr:nvSpPr>
            <xdr:cNvPr id="15516" name="Check Box 156" hidden="1">
              <a:extLst>
                <a:ext uri="{63B3BB69-23CF-44E3-9099-C40C66FF867C}">
                  <a14:compatExt spid="_x0000_s15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19050</xdr:rowOff>
        </xdr:from>
        <xdr:to>
          <xdr:col>19</xdr:col>
          <xdr:colOff>495300</xdr:colOff>
          <xdr:row>14</xdr:row>
          <xdr:rowOff>152400</xdr:rowOff>
        </xdr:to>
        <xdr:sp macro="" textlink="">
          <xdr:nvSpPr>
            <xdr:cNvPr id="15517" name="Check Box 157" hidden="1">
              <a:extLst>
                <a:ext uri="{63B3BB69-23CF-44E3-9099-C40C66FF867C}">
                  <a14:compatExt spid="_x0000_s15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19050</xdr:rowOff>
        </xdr:from>
        <xdr:to>
          <xdr:col>19</xdr:col>
          <xdr:colOff>495300</xdr:colOff>
          <xdr:row>15</xdr:row>
          <xdr:rowOff>152400</xdr:rowOff>
        </xdr:to>
        <xdr:sp macro="" textlink="">
          <xdr:nvSpPr>
            <xdr:cNvPr id="15518" name="Check Box 158" hidden="1">
              <a:extLst>
                <a:ext uri="{63B3BB69-23CF-44E3-9099-C40C66FF867C}">
                  <a14:compatExt spid="_x0000_s15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19050</xdr:rowOff>
        </xdr:from>
        <xdr:to>
          <xdr:col>19</xdr:col>
          <xdr:colOff>495300</xdr:colOff>
          <xdr:row>16</xdr:row>
          <xdr:rowOff>152400</xdr:rowOff>
        </xdr:to>
        <xdr:sp macro="" textlink="">
          <xdr:nvSpPr>
            <xdr:cNvPr id="15519" name="Check Box 159" hidden="1">
              <a:extLst>
                <a:ext uri="{63B3BB69-23CF-44E3-9099-C40C66FF867C}">
                  <a14:compatExt spid="_x0000_s15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17</xdr:row>
          <xdr:rowOff>19050</xdr:rowOff>
        </xdr:from>
        <xdr:to>
          <xdr:col>19</xdr:col>
          <xdr:colOff>495300</xdr:colOff>
          <xdr:row>17</xdr:row>
          <xdr:rowOff>152400</xdr:rowOff>
        </xdr:to>
        <xdr:sp macro="" textlink="">
          <xdr:nvSpPr>
            <xdr:cNvPr id="15520" name="Check Box 160" hidden="1">
              <a:extLst>
                <a:ext uri="{63B3BB69-23CF-44E3-9099-C40C66FF867C}">
                  <a14:compatExt spid="_x0000_s15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19050</xdr:rowOff>
        </xdr:from>
        <xdr:to>
          <xdr:col>19</xdr:col>
          <xdr:colOff>495300</xdr:colOff>
          <xdr:row>18</xdr:row>
          <xdr:rowOff>152400</xdr:rowOff>
        </xdr:to>
        <xdr:sp macro="" textlink="">
          <xdr:nvSpPr>
            <xdr:cNvPr id="15521" name="Check Box 161" hidden="1">
              <a:extLst>
                <a:ext uri="{63B3BB69-23CF-44E3-9099-C40C66FF867C}">
                  <a14:compatExt spid="_x0000_s15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19</xdr:row>
          <xdr:rowOff>19050</xdr:rowOff>
        </xdr:from>
        <xdr:to>
          <xdr:col>19</xdr:col>
          <xdr:colOff>495300</xdr:colOff>
          <xdr:row>19</xdr:row>
          <xdr:rowOff>152400</xdr:rowOff>
        </xdr:to>
        <xdr:sp macro="" textlink="">
          <xdr:nvSpPr>
            <xdr:cNvPr id="15522" name="Check Box 162" hidden="1">
              <a:extLst>
                <a:ext uri="{63B3BB69-23CF-44E3-9099-C40C66FF867C}">
                  <a14:compatExt spid="_x0000_s15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20</xdr:row>
          <xdr:rowOff>19050</xdr:rowOff>
        </xdr:from>
        <xdr:to>
          <xdr:col>19</xdr:col>
          <xdr:colOff>495300</xdr:colOff>
          <xdr:row>20</xdr:row>
          <xdr:rowOff>152400</xdr:rowOff>
        </xdr:to>
        <xdr:sp macro="" textlink="">
          <xdr:nvSpPr>
            <xdr:cNvPr id="15523" name="Check Box 163" hidden="1">
              <a:extLst>
                <a:ext uri="{63B3BB69-23CF-44E3-9099-C40C66FF867C}">
                  <a14:compatExt spid="_x0000_s15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21</xdr:row>
          <xdr:rowOff>19050</xdr:rowOff>
        </xdr:from>
        <xdr:to>
          <xdr:col>19</xdr:col>
          <xdr:colOff>495300</xdr:colOff>
          <xdr:row>21</xdr:row>
          <xdr:rowOff>152400</xdr:rowOff>
        </xdr:to>
        <xdr:sp macro="" textlink="">
          <xdr:nvSpPr>
            <xdr:cNvPr id="15524" name="Check Box 164" hidden="1">
              <a:extLst>
                <a:ext uri="{63B3BB69-23CF-44E3-9099-C40C66FF867C}">
                  <a14:compatExt spid="_x0000_s15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22</xdr:row>
          <xdr:rowOff>19050</xdr:rowOff>
        </xdr:from>
        <xdr:to>
          <xdr:col>19</xdr:col>
          <xdr:colOff>495300</xdr:colOff>
          <xdr:row>22</xdr:row>
          <xdr:rowOff>152400</xdr:rowOff>
        </xdr:to>
        <xdr:sp macro="" textlink="">
          <xdr:nvSpPr>
            <xdr:cNvPr id="15525" name="Check Box 165" hidden="1">
              <a:extLst>
                <a:ext uri="{63B3BB69-23CF-44E3-9099-C40C66FF867C}">
                  <a14:compatExt spid="_x0000_s15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23</xdr:row>
          <xdr:rowOff>19050</xdr:rowOff>
        </xdr:from>
        <xdr:to>
          <xdr:col>19</xdr:col>
          <xdr:colOff>495300</xdr:colOff>
          <xdr:row>23</xdr:row>
          <xdr:rowOff>152400</xdr:rowOff>
        </xdr:to>
        <xdr:sp macro="" textlink="">
          <xdr:nvSpPr>
            <xdr:cNvPr id="15526" name="Check Box 166" hidden="1">
              <a:extLst>
                <a:ext uri="{63B3BB69-23CF-44E3-9099-C40C66FF867C}">
                  <a14:compatExt spid="_x0000_s15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24</xdr:row>
          <xdr:rowOff>19050</xdr:rowOff>
        </xdr:from>
        <xdr:to>
          <xdr:col>19</xdr:col>
          <xdr:colOff>495300</xdr:colOff>
          <xdr:row>24</xdr:row>
          <xdr:rowOff>152400</xdr:rowOff>
        </xdr:to>
        <xdr:sp macro="" textlink="">
          <xdr:nvSpPr>
            <xdr:cNvPr id="15527" name="Check Box 167" hidden="1">
              <a:extLst>
                <a:ext uri="{63B3BB69-23CF-44E3-9099-C40C66FF867C}">
                  <a14:compatExt spid="_x0000_s15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25</xdr:row>
          <xdr:rowOff>19050</xdr:rowOff>
        </xdr:from>
        <xdr:to>
          <xdr:col>19</xdr:col>
          <xdr:colOff>495300</xdr:colOff>
          <xdr:row>25</xdr:row>
          <xdr:rowOff>152400</xdr:rowOff>
        </xdr:to>
        <xdr:sp macro="" textlink="">
          <xdr:nvSpPr>
            <xdr:cNvPr id="15528" name="Check Box 168" hidden="1">
              <a:extLst>
                <a:ext uri="{63B3BB69-23CF-44E3-9099-C40C66FF867C}">
                  <a14:compatExt spid="_x0000_s15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26</xdr:row>
          <xdr:rowOff>19050</xdr:rowOff>
        </xdr:from>
        <xdr:to>
          <xdr:col>19</xdr:col>
          <xdr:colOff>495300</xdr:colOff>
          <xdr:row>26</xdr:row>
          <xdr:rowOff>152400</xdr:rowOff>
        </xdr:to>
        <xdr:sp macro="" textlink="">
          <xdr:nvSpPr>
            <xdr:cNvPr id="15529" name="Check Box 169" hidden="1">
              <a:extLst>
                <a:ext uri="{63B3BB69-23CF-44E3-9099-C40C66FF867C}">
                  <a14:compatExt spid="_x0000_s15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27</xdr:row>
          <xdr:rowOff>19050</xdr:rowOff>
        </xdr:from>
        <xdr:to>
          <xdr:col>19</xdr:col>
          <xdr:colOff>495300</xdr:colOff>
          <xdr:row>27</xdr:row>
          <xdr:rowOff>152400</xdr:rowOff>
        </xdr:to>
        <xdr:sp macro="" textlink="">
          <xdr:nvSpPr>
            <xdr:cNvPr id="15530" name="Check Box 170" hidden="1">
              <a:extLst>
                <a:ext uri="{63B3BB69-23CF-44E3-9099-C40C66FF867C}">
                  <a14:compatExt spid="_x0000_s15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28</xdr:row>
          <xdr:rowOff>19050</xdr:rowOff>
        </xdr:from>
        <xdr:to>
          <xdr:col>19</xdr:col>
          <xdr:colOff>495300</xdr:colOff>
          <xdr:row>28</xdr:row>
          <xdr:rowOff>152400</xdr:rowOff>
        </xdr:to>
        <xdr:sp macro="" textlink="">
          <xdr:nvSpPr>
            <xdr:cNvPr id="15531" name="Check Box 171" hidden="1">
              <a:extLst>
                <a:ext uri="{63B3BB69-23CF-44E3-9099-C40C66FF867C}">
                  <a14:compatExt spid="_x0000_s15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29</xdr:row>
          <xdr:rowOff>19050</xdr:rowOff>
        </xdr:from>
        <xdr:to>
          <xdr:col>19</xdr:col>
          <xdr:colOff>495300</xdr:colOff>
          <xdr:row>29</xdr:row>
          <xdr:rowOff>152400</xdr:rowOff>
        </xdr:to>
        <xdr:sp macro="" textlink="">
          <xdr:nvSpPr>
            <xdr:cNvPr id="15532" name="Check Box 172" hidden="1">
              <a:extLst>
                <a:ext uri="{63B3BB69-23CF-44E3-9099-C40C66FF867C}">
                  <a14:compatExt spid="_x0000_s15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30</xdr:row>
          <xdr:rowOff>19050</xdr:rowOff>
        </xdr:from>
        <xdr:to>
          <xdr:col>19</xdr:col>
          <xdr:colOff>495300</xdr:colOff>
          <xdr:row>30</xdr:row>
          <xdr:rowOff>152400</xdr:rowOff>
        </xdr:to>
        <xdr:sp macro="" textlink="">
          <xdr:nvSpPr>
            <xdr:cNvPr id="15533" name="Check Box 173" hidden="1">
              <a:extLst>
                <a:ext uri="{63B3BB69-23CF-44E3-9099-C40C66FF867C}">
                  <a14:compatExt spid="_x0000_s15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19050</xdr:rowOff>
        </xdr:from>
        <xdr:to>
          <xdr:col>19</xdr:col>
          <xdr:colOff>495300</xdr:colOff>
          <xdr:row>31</xdr:row>
          <xdr:rowOff>152400</xdr:rowOff>
        </xdr:to>
        <xdr:sp macro="" textlink="">
          <xdr:nvSpPr>
            <xdr:cNvPr id="15534" name="Check Box 174" hidden="1">
              <a:extLst>
                <a:ext uri="{63B3BB69-23CF-44E3-9099-C40C66FF867C}">
                  <a14:compatExt spid="_x0000_s15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32</xdr:row>
          <xdr:rowOff>19050</xdr:rowOff>
        </xdr:from>
        <xdr:to>
          <xdr:col>19</xdr:col>
          <xdr:colOff>495300</xdr:colOff>
          <xdr:row>32</xdr:row>
          <xdr:rowOff>152400</xdr:rowOff>
        </xdr:to>
        <xdr:sp macro="" textlink="">
          <xdr:nvSpPr>
            <xdr:cNvPr id="15535" name="Check Box 175" hidden="1">
              <a:extLst>
                <a:ext uri="{63B3BB69-23CF-44E3-9099-C40C66FF867C}">
                  <a14:compatExt spid="_x0000_s15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33</xdr:row>
          <xdr:rowOff>19050</xdr:rowOff>
        </xdr:from>
        <xdr:to>
          <xdr:col>19</xdr:col>
          <xdr:colOff>495300</xdr:colOff>
          <xdr:row>33</xdr:row>
          <xdr:rowOff>152400</xdr:rowOff>
        </xdr:to>
        <xdr:sp macro="" textlink="">
          <xdr:nvSpPr>
            <xdr:cNvPr id="15536" name="Check Box 176" hidden="1">
              <a:extLst>
                <a:ext uri="{63B3BB69-23CF-44E3-9099-C40C66FF867C}">
                  <a14:compatExt spid="_x0000_s15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34</xdr:row>
          <xdr:rowOff>19050</xdr:rowOff>
        </xdr:from>
        <xdr:to>
          <xdr:col>19</xdr:col>
          <xdr:colOff>495300</xdr:colOff>
          <xdr:row>34</xdr:row>
          <xdr:rowOff>152400</xdr:rowOff>
        </xdr:to>
        <xdr:sp macro="" textlink="">
          <xdr:nvSpPr>
            <xdr:cNvPr id="15537" name="Check Box 177" hidden="1">
              <a:extLst>
                <a:ext uri="{63B3BB69-23CF-44E3-9099-C40C66FF867C}">
                  <a14:compatExt spid="_x0000_s1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35</xdr:row>
          <xdr:rowOff>19050</xdr:rowOff>
        </xdr:from>
        <xdr:to>
          <xdr:col>19</xdr:col>
          <xdr:colOff>495300</xdr:colOff>
          <xdr:row>35</xdr:row>
          <xdr:rowOff>152400</xdr:rowOff>
        </xdr:to>
        <xdr:sp macro="" textlink="">
          <xdr:nvSpPr>
            <xdr:cNvPr id="15538" name="Check Box 178" hidden="1">
              <a:extLst>
                <a:ext uri="{63B3BB69-23CF-44E3-9099-C40C66FF867C}">
                  <a14:compatExt spid="_x0000_s15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36</xdr:row>
          <xdr:rowOff>19050</xdr:rowOff>
        </xdr:from>
        <xdr:to>
          <xdr:col>19</xdr:col>
          <xdr:colOff>495300</xdr:colOff>
          <xdr:row>36</xdr:row>
          <xdr:rowOff>152400</xdr:rowOff>
        </xdr:to>
        <xdr:sp macro="" textlink="">
          <xdr:nvSpPr>
            <xdr:cNvPr id="15539" name="Check Box 179" hidden="1">
              <a:extLst>
                <a:ext uri="{63B3BB69-23CF-44E3-9099-C40C66FF867C}">
                  <a14:compatExt spid="_x0000_s15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37</xdr:row>
          <xdr:rowOff>19050</xdr:rowOff>
        </xdr:from>
        <xdr:to>
          <xdr:col>19</xdr:col>
          <xdr:colOff>495300</xdr:colOff>
          <xdr:row>37</xdr:row>
          <xdr:rowOff>152400</xdr:rowOff>
        </xdr:to>
        <xdr:sp macro="" textlink="">
          <xdr:nvSpPr>
            <xdr:cNvPr id="15540" name="Check Box 180" hidden="1">
              <a:extLst>
                <a:ext uri="{63B3BB69-23CF-44E3-9099-C40C66FF867C}">
                  <a14:compatExt spid="_x0000_s15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38</xdr:row>
          <xdr:rowOff>19050</xdr:rowOff>
        </xdr:from>
        <xdr:to>
          <xdr:col>19</xdr:col>
          <xdr:colOff>495300</xdr:colOff>
          <xdr:row>38</xdr:row>
          <xdr:rowOff>152400</xdr:rowOff>
        </xdr:to>
        <xdr:sp macro="" textlink="">
          <xdr:nvSpPr>
            <xdr:cNvPr id="15541" name="Check Box 181" hidden="1">
              <a:extLst>
                <a:ext uri="{63B3BB69-23CF-44E3-9099-C40C66FF867C}">
                  <a14:compatExt spid="_x0000_s15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39</xdr:row>
          <xdr:rowOff>19050</xdr:rowOff>
        </xdr:from>
        <xdr:to>
          <xdr:col>19</xdr:col>
          <xdr:colOff>495300</xdr:colOff>
          <xdr:row>39</xdr:row>
          <xdr:rowOff>152400</xdr:rowOff>
        </xdr:to>
        <xdr:sp macro="" textlink="">
          <xdr:nvSpPr>
            <xdr:cNvPr id="15542" name="Check Box 182" hidden="1">
              <a:extLst>
                <a:ext uri="{63B3BB69-23CF-44E3-9099-C40C66FF867C}">
                  <a14:compatExt spid="_x0000_s15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40</xdr:row>
          <xdr:rowOff>19050</xdr:rowOff>
        </xdr:from>
        <xdr:to>
          <xdr:col>19</xdr:col>
          <xdr:colOff>495300</xdr:colOff>
          <xdr:row>40</xdr:row>
          <xdr:rowOff>152400</xdr:rowOff>
        </xdr:to>
        <xdr:sp macro="" textlink="">
          <xdr:nvSpPr>
            <xdr:cNvPr id="15543" name="Check Box 183" hidden="1">
              <a:extLst>
                <a:ext uri="{63B3BB69-23CF-44E3-9099-C40C66FF867C}">
                  <a14:compatExt spid="_x0000_s15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41</xdr:row>
          <xdr:rowOff>19050</xdr:rowOff>
        </xdr:from>
        <xdr:to>
          <xdr:col>19</xdr:col>
          <xdr:colOff>495300</xdr:colOff>
          <xdr:row>42</xdr:row>
          <xdr:rowOff>0</xdr:rowOff>
        </xdr:to>
        <xdr:sp macro="" textlink="">
          <xdr:nvSpPr>
            <xdr:cNvPr id="15544" name="Check Box 184" hidden="1">
              <a:extLst>
                <a:ext uri="{63B3BB69-23CF-44E3-9099-C40C66FF867C}">
                  <a14:compatExt spid="_x0000_s15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42</xdr:row>
          <xdr:rowOff>19050</xdr:rowOff>
        </xdr:from>
        <xdr:to>
          <xdr:col>19</xdr:col>
          <xdr:colOff>495300</xdr:colOff>
          <xdr:row>42</xdr:row>
          <xdr:rowOff>152400</xdr:rowOff>
        </xdr:to>
        <xdr:sp macro="" textlink="">
          <xdr:nvSpPr>
            <xdr:cNvPr id="15545" name="Check Box 185" hidden="1">
              <a:extLst>
                <a:ext uri="{63B3BB69-23CF-44E3-9099-C40C66FF867C}">
                  <a14:compatExt spid="_x0000_s15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326571</xdr:colOff>
      <xdr:row>2</xdr:row>
      <xdr:rowOff>67457</xdr:rowOff>
    </xdr:from>
    <xdr:to>
      <xdr:col>21</xdr:col>
      <xdr:colOff>495300</xdr:colOff>
      <xdr:row>7</xdr:row>
      <xdr:rowOff>56161</xdr:rowOff>
    </xdr:to>
    <xdr:pic>
      <xdr:nvPicPr>
        <xdr:cNvPr id="187" name="Grafik 1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4221" y="429407"/>
          <a:ext cx="3473904" cy="904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9525</xdr:rowOff>
        </xdr:from>
        <xdr:to>
          <xdr:col>13</xdr:col>
          <xdr:colOff>495300</xdr:colOff>
          <xdr:row>12</xdr:row>
          <xdr:rowOff>142875</xdr:rowOff>
        </xdr:to>
        <xdr:sp macro="" textlink="">
          <xdr:nvSpPr>
            <xdr:cNvPr id="15546" name="Check Box 186" hidden="1">
              <a:extLst>
                <a:ext uri="{63B3BB69-23CF-44E3-9099-C40C66FF867C}">
                  <a14:compatExt spid="_x0000_s15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13</xdr:row>
          <xdr:rowOff>9525</xdr:rowOff>
        </xdr:from>
        <xdr:to>
          <xdr:col>13</xdr:col>
          <xdr:colOff>495300</xdr:colOff>
          <xdr:row>13</xdr:row>
          <xdr:rowOff>142875</xdr:rowOff>
        </xdr:to>
        <xdr:sp macro="" textlink="">
          <xdr:nvSpPr>
            <xdr:cNvPr id="15547" name="Check Box 187" hidden="1">
              <a:extLst>
                <a:ext uri="{63B3BB69-23CF-44E3-9099-C40C66FF867C}">
                  <a14:compatExt spid="_x0000_s15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14</xdr:row>
          <xdr:rowOff>9525</xdr:rowOff>
        </xdr:from>
        <xdr:to>
          <xdr:col>13</xdr:col>
          <xdr:colOff>495300</xdr:colOff>
          <xdr:row>14</xdr:row>
          <xdr:rowOff>142875</xdr:rowOff>
        </xdr:to>
        <xdr:sp macro="" textlink="">
          <xdr:nvSpPr>
            <xdr:cNvPr id="15548" name="Check Box 188" hidden="1">
              <a:extLst>
                <a:ext uri="{63B3BB69-23CF-44E3-9099-C40C66FF867C}">
                  <a14:compatExt spid="_x0000_s15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15</xdr:row>
          <xdr:rowOff>9525</xdr:rowOff>
        </xdr:from>
        <xdr:to>
          <xdr:col>13</xdr:col>
          <xdr:colOff>495300</xdr:colOff>
          <xdr:row>15</xdr:row>
          <xdr:rowOff>142875</xdr:rowOff>
        </xdr:to>
        <xdr:sp macro="" textlink="">
          <xdr:nvSpPr>
            <xdr:cNvPr id="15549" name="Check Box 189" hidden="1">
              <a:extLst>
                <a:ext uri="{63B3BB69-23CF-44E3-9099-C40C66FF867C}">
                  <a14:compatExt spid="_x0000_s15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16</xdr:row>
          <xdr:rowOff>9525</xdr:rowOff>
        </xdr:from>
        <xdr:to>
          <xdr:col>13</xdr:col>
          <xdr:colOff>495300</xdr:colOff>
          <xdr:row>16</xdr:row>
          <xdr:rowOff>142875</xdr:rowOff>
        </xdr:to>
        <xdr:sp macro="" textlink="">
          <xdr:nvSpPr>
            <xdr:cNvPr id="15550" name="Check Box 190" hidden="1">
              <a:extLst>
                <a:ext uri="{63B3BB69-23CF-44E3-9099-C40C66FF867C}">
                  <a14:compatExt spid="_x0000_s15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17</xdr:row>
          <xdr:rowOff>9525</xdr:rowOff>
        </xdr:from>
        <xdr:to>
          <xdr:col>13</xdr:col>
          <xdr:colOff>495300</xdr:colOff>
          <xdr:row>17</xdr:row>
          <xdr:rowOff>142875</xdr:rowOff>
        </xdr:to>
        <xdr:sp macro="" textlink="">
          <xdr:nvSpPr>
            <xdr:cNvPr id="15551" name="Check Box 191" hidden="1">
              <a:extLst>
                <a:ext uri="{63B3BB69-23CF-44E3-9099-C40C66FF867C}">
                  <a14:compatExt spid="_x0000_s15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18</xdr:row>
          <xdr:rowOff>9525</xdr:rowOff>
        </xdr:from>
        <xdr:to>
          <xdr:col>13</xdr:col>
          <xdr:colOff>495300</xdr:colOff>
          <xdr:row>18</xdr:row>
          <xdr:rowOff>142875</xdr:rowOff>
        </xdr:to>
        <xdr:sp macro="" textlink="">
          <xdr:nvSpPr>
            <xdr:cNvPr id="15552" name="Check Box 192" hidden="1">
              <a:extLst>
                <a:ext uri="{63B3BB69-23CF-44E3-9099-C40C66FF867C}">
                  <a14:compatExt spid="_x0000_s15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19</xdr:row>
          <xdr:rowOff>9525</xdr:rowOff>
        </xdr:from>
        <xdr:to>
          <xdr:col>13</xdr:col>
          <xdr:colOff>495300</xdr:colOff>
          <xdr:row>19</xdr:row>
          <xdr:rowOff>142875</xdr:rowOff>
        </xdr:to>
        <xdr:sp macro="" textlink="">
          <xdr:nvSpPr>
            <xdr:cNvPr id="15553" name="Check Box 193" hidden="1">
              <a:extLst>
                <a:ext uri="{63B3BB69-23CF-44E3-9099-C40C66FF867C}">
                  <a14:compatExt spid="_x0000_s15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20</xdr:row>
          <xdr:rowOff>9525</xdr:rowOff>
        </xdr:from>
        <xdr:to>
          <xdr:col>13</xdr:col>
          <xdr:colOff>495300</xdr:colOff>
          <xdr:row>20</xdr:row>
          <xdr:rowOff>142875</xdr:rowOff>
        </xdr:to>
        <xdr:sp macro="" textlink="">
          <xdr:nvSpPr>
            <xdr:cNvPr id="15554" name="Check Box 194" hidden="1">
              <a:extLst>
                <a:ext uri="{63B3BB69-23CF-44E3-9099-C40C66FF867C}">
                  <a14:compatExt spid="_x0000_s15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21</xdr:row>
          <xdr:rowOff>9525</xdr:rowOff>
        </xdr:from>
        <xdr:to>
          <xdr:col>13</xdr:col>
          <xdr:colOff>495300</xdr:colOff>
          <xdr:row>21</xdr:row>
          <xdr:rowOff>142875</xdr:rowOff>
        </xdr:to>
        <xdr:sp macro="" textlink="">
          <xdr:nvSpPr>
            <xdr:cNvPr id="15555" name="Check Box 195" hidden="1">
              <a:extLst>
                <a:ext uri="{63B3BB69-23CF-44E3-9099-C40C66FF867C}">
                  <a14:compatExt spid="_x0000_s15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22</xdr:row>
          <xdr:rowOff>9525</xdr:rowOff>
        </xdr:from>
        <xdr:to>
          <xdr:col>13</xdr:col>
          <xdr:colOff>495300</xdr:colOff>
          <xdr:row>22</xdr:row>
          <xdr:rowOff>142875</xdr:rowOff>
        </xdr:to>
        <xdr:sp macro="" textlink="">
          <xdr:nvSpPr>
            <xdr:cNvPr id="15556" name="Check Box 196" hidden="1">
              <a:extLst>
                <a:ext uri="{63B3BB69-23CF-44E3-9099-C40C66FF867C}">
                  <a14:compatExt spid="_x0000_s15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23</xdr:row>
          <xdr:rowOff>9525</xdr:rowOff>
        </xdr:from>
        <xdr:to>
          <xdr:col>13</xdr:col>
          <xdr:colOff>495300</xdr:colOff>
          <xdr:row>23</xdr:row>
          <xdr:rowOff>142875</xdr:rowOff>
        </xdr:to>
        <xdr:sp macro="" textlink="">
          <xdr:nvSpPr>
            <xdr:cNvPr id="15557" name="Check Box 197" hidden="1">
              <a:extLst>
                <a:ext uri="{63B3BB69-23CF-44E3-9099-C40C66FF867C}">
                  <a14:compatExt spid="_x0000_s15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24</xdr:row>
          <xdr:rowOff>9525</xdr:rowOff>
        </xdr:from>
        <xdr:to>
          <xdr:col>13</xdr:col>
          <xdr:colOff>495300</xdr:colOff>
          <xdr:row>24</xdr:row>
          <xdr:rowOff>142875</xdr:rowOff>
        </xdr:to>
        <xdr:sp macro="" textlink="">
          <xdr:nvSpPr>
            <xdr:cNvPr id="15558" name="Check Box 198" hidden="1">
              <a:extLst>
                <a:ext uri="{63B3BB69-23CF-44E3-9099-C40C66FF867C}">
                  <a14:compatExt spid="_x0000_s15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25</xdr:row>
          <xdr:rowOff>9525</xdr:rowOff>
        </xdr:from>
        <xdr:to>
          <xdr:col>13</xdr:col>
          <xdr:colOff>495300</xdr:colOff>
          <xdr:row>25</xdr:row>
          <xdr:rowOff>142875</xdr:rowOff>
        </xdr:to>
        <xdr:sp macro="" textlink="">
          <xdr:nvSpPr>
            <xdr:cNvPr id="15559" name="Check Box 199" hidden="1">
              <a:extLst>
                <a:ext uri="{63B3BB69-23CF-44E3-9099-C40C66FF867C}">
                  <a14:compatExt spid="_x0000_s15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26</xdr:row>
          <xdr:rowOff>9525</xdr:rowOff>
        </xdr:from>
        <xdr:to>
          <xdr:col>13</xdr:col>
          <xdr:colOff>495300</xdr:colOff>
          <xdr:row>26</xdr:row>
          <xdr:rowOff>142875</xdr:rowOff>
        </xdr:to>
        <xdr:sp macro="" textlink="">
          <xdr:nvSpPr>
            <xdr:cNvPr id="15560" name="Check Box 200" hidden="1">
              <a:extLst>
                <a:ext uri="{63B3BB69-23CF-44E3-9099-C40C66FF867C}">
                  <a14:compatExt spid="_x0000_s15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27</xdr:row>
          <xdr:rowOff>9525</xdr:rowOff>
        </xdr:from>
        <xdr:to>
          <xdr:col>13</xdr:col>
          <xdr:colOff>495300</xdr:colOff>
          <xdr:row>27</xdr:row>
          <xdr:rowOff>142875</xdr:rowOff>
        </xdr:to>
        <xdr:sp macro="" textlink="">
          <xdr:nvSpPr>
            <xdr:cNvPr id="15561" name="Check Box 201" hidden="1">
              <a:extLst>
                <a:ext uri="{63B3BB69-23CF-44E3-9099-C40C66FF867C}">
                  <a14:compatExt spid="_x0000_s15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28</xdr:row>
          <xdr:rowOff>9525</xdr:rowOff>
        </xdr:from>
        <xdr:to>
          <xdr:col>13</xdr:col>
          <xdr:colOff>495300</xdr:colOff>
          <xdr:row>28</xdr:row>
          <xdr:rowOff>142875</xdr:rowOff>
        </xdr:to>
        <xdr:sp macro="" textlink="">
          <xdr:nvSpPr>
            <xdr:cNvPr id="15562" name="Check Box 202" hidden="1">
              <a:extLst>
                <a:ext uri="{63B3BB69-23CF-44E3-9099-C40C66FF867C}">
                  <a14:compatExt spid="_x0000_s15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</xdr:row>
          <xdr:rowOff>9525</xdr:rowOff>
        </xdr:from>
        <xdr:to>
          <xdr:col>13</xdr:col>
          <xdr:colOff>495300</xdr:colOff>
          <xdr:row>29</xdr:row>
          <xdr:rowOff>142875</xdr:rowOff>
        </xdr:to>
        <xdr:sp macro="" textlink="">
          <xdr:nvSpPr>
            <xdr:cNvPr id="15563" name="Check Box 203" hidden="1">
              <a:extLst>
                <a:ext uri="{63B3BB69-23CF-44E3-9099-C40C66FF867C}">
                  <a14:compatExt spid="_x0000_s15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30</xdr:row>
          <xdr:rowOff>9525</xdr:rowOff>
        </xdr:from>
        <xdr:to>
          <xdr:col>13</xdr:col>
          <xdr:colOff>495300</xdr:colOff>
          <xdr:row>30</xdr:row>
          <xdr:rowOff>142875</xdr:rowOff>
        </xdr:to>
        <xdr:sp macro="" textlink="">
          <xdr:nvSpPr>
            <xdr:cNvPr id="15564" name="Check Box 204" hidden="1">
              <a:extLst>
                <a:ext uri="{63B3BB69-23CF-44E3-9099-C40C66FF867C}">
                  <a14:compatExt spid="_x0000_s15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9525</xdr:rowOff>
        </xdr:from>
        <xdr:to>
          <xdr:col>13</xdr:col>
          <xdr:colOff>495300</xdr:colOff>
          <xdr:row>31</xdr:row>
          <xdr:rowOff>142875</xdr:rowOff>
        </xdr:to>
        <xdr:sp macro="" textlink="">
          <xdr:nvSpPr>
            <xdr:cNvPr id="15565" name="Check Box 205" hidden="1">
              <a:extLst>
                <a:ext uri="{63B3BB69-23CF-44E3-9099-C40C66FF867C}">
                  <a14:compatExt spid="_x0000_s15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32</xdr:row>
          <xdr:rowOff>9525</xdr:rowOff>
        </xdr:from>
        <xdr:to>
          <xdr:col>13</xdr:col>
          <xdr:colOff>495300</xdr:colOff>
          <xdr:row>32</xdr:row>
          <xdr:rowOff>142875</xdr:rowOff>
        </xdr:to>
        <xdr:sp macro="" textlink="">
          <xdr:nvSpPr>
            <xdr:cNvPr id="15566" name="Check Box 206" hidden="1">
              <a:extLst>
                <a:ext uri="{63B3BB69-23CF-44E3-9099-C40C66FF867C}">
                  <a14:compatExt spid="_x0000_s15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33</xdr:row>
          <xdr:rowOff>9525</xdr:rowOff>
        </xdr:from>
        <xdr:to>
          <xdr:col>13</xdr:col>
          <xdr:colOff>495300</xdr:colOff>
          <xdr:row>33</xdr:row>
          <xdr:rowOff>142875</xdr:rowOff>
        </xdr:to>
        <xdr:sp macro="" textlink="">
          <xdr:nvSpPr>
            <xdr:cNvPr id="15567" name="Check Box 207" hidden="1">
              <a:extLst>
                <a:ext uri="{63B3BB69-23CF-44E3-9099-C40C66FF867C}">
                  <a14:compatExt spid="_x0000_s15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34</xdr:row>
          <xdr:rowOff>9525</xdr:rowOff>
        </xdr:from>
        <xdr:to>
          <xdr:col>13</xdr:col>
          <xdr:colOff>495300</xdr:colOff>
          <xdr:row>34</xdr:row>
          <xdr:rowOff>142875</xdr:rowOff>
        </xdr:to>
        <xdr:sp macro="" textlink="">
          <xdr:nvSpPr>
            <xdr:cNvPr id="15568" name="Check Box 208" hidden="1">
              <a:extLst>
                <a:ext uri="{63B3BB69-23CF-44E3-9099-C40C66FF867C}">
                  <a14:compatExt spid="_x0000_s15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35</xdr:row>
          <xdr:rowOff>9525</xdr:rowOff>
        </xdr:from>
        <xdr:to>
          <xdr:col>13</xdr:col>
          <xdr:colOff>495300</xdr:colOff>
          <xdr:row>35</xdr:row>
          <xdr:rowOff>142875</xdr:rowOff>
        </xdr:to>
        <xdr:sp macro="" textlink="">
          <xdr:nvSpPr>
            <xdr:cNvPr id="15569" name="Check Box 209" hidden="1">
              <a:extLst>
                <a:ext uri="{63B3BB69-23CF-44E3-9099-C40C66FF867C}">
                  <a14:compatExt spid="_x0000_s15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36</xdr:row>
          <xdr:rowOff>9525</xdr:rowOff>
        </xdr:from>
        <xdr:to>
          <xdr:col>13</xdr:col>
          <xdr:colOff>495300</xdr:colOff>
          <xdr:row>36</xdr:row>
          <xdr:rowOff>142875</xdr:rowOff>
        </xdr:to>
        <xdr:sp macro="" textlink="">
          <xdr:nvSpPr>
            <xdr:cNvPr id="15570" name="Check Box 210" hidden="1">
              <a:extLst>
                <a:ext uri="{63B3BB69-23CF-44E3-9099-C40C66FF867C}">
                  <a14:compatExt spid="_x0000_s15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37</xdr:row>
          <xdr:rowOff>9525</xdr:rowOff>
        </xdr:from>
        <xdr:to>
          <xdr:col>13</xdr:col>
          <xdr:colOff>495300</xdr:colOff>
          <xdr:row>37</xdr:row>
          <xdr:rowOff>142875</xdr:rowOff>
        </xdr:to>
        <xdr:sp macro="" textlink="">
          <xdr:nvSpPr>
            <xdr:cNvPr id="15571" name="Check Box 211" hidden="1">
              <a:extLst>
                <a:ext uri="{63B3BB69-23CF-44E3-9099-C40C66FF867C}">
                  <a14:compatExt spid="_x0000_s15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38</xdr:row>
          <xdr:rowOff>9525</xdr:rowOff>
        </xdr:from>
        <xdr:to>
          <xdr:col>13</xdr:col>
          <xdr:colOff>495300</xdr:colOff>
          <xdr:row>38</xdr:row>
          <xdr:rowOff>142875</xdr:rowOff>
        </xdr:to>
        <xdr:sp macro="" textlink="">
          <xdr:nvSpPr>
            <xdr:cNvPr id="15572" name="Check Box 212" hidden="1">
              <a:extLst>
                <a:ext uri="{63B3BB69-23CF-44E3-9099-C40C66FF867C}">
                  <a14:compatExt spid="_x0000_s15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39</xdr:row>
          <xdr:rowOff>9525</xdr:rowOff>
        </xdr:from>
        <xdr:to>
          <xdr:col>13</xdr:col>
          <xdr:colOff>495300</xdr:colOff>
          <xdr:row>39</xdr:row>
          <xdr:rowOff>142875</xdr:rowOff>
        </xdr:to>
        <xdr:sp macro="" textlink="">
          <xdr:nvSpPr>
            <xdr:cNvPr id="15573" name="Check Box 213" hidden="1">
              <a:extLst>
                <a:ext uri="{63B3BB69-23CF-44E3-9099-C40C66FF867C}">
                  <a14:compatExt spid="_x0000_s15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40</xdr:row>
          <xdr:rowOff>9525</xdr:rowOff>
        </xdr:from>
        <xdr:to>
          <xdr:col>13</xdr:col>
          <xdr:colOff>495300</xdr:colOff>
          <xdr:row>40</xdr:row>
          <xdr:rowOff>142875</xdr:rowOff>
        </xdr:to>
        <xdr:sp macro="" textlink="">
          <xdr:nvSpPr>
            <xdr:cNvPr id="15574" name="Check Box 214" hidden="1">
              <a:extLst>
                <a:ext uri="{63B3BB69-23CF-44E3-9099-C40C66FF867C}">
                  <a14:compatExt spid="_x0000_s15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9525</xdr:rowOff>
        </xdr:from>
        <xdr:to>
          <xdr:col>13</xdr:col>
          <xdr:colOff>495300</xdr:colOff>
          <xdr:row>41</xdr:row>
          <xdr:rowOff>142875</xdr:rowOff>
        </xdr:to>
        <xdr:sp macro="" textlink="">
          <xdr:nvSpPr>
            <xdr:cNvPr id="15575" name="Check Box 215" hidden="1">
              <a:extLst>
                <a:ext uri="{63B3BB69-23CF-44E3-9099-C40C66FF867C}">
                  <a14:compatExt spid="_x0000_s15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42</xdr:row>
          <xdr:rowOff>9525</xdr:rowOff>
        </xdr:from>
        <xdr:to>
          <xdr:col>13</xdr:col>
          <xdr:colOff>495300</xdr:colOff>
          <xdr:row>42</xdr:row>
          <xdr:rowOff>142875</xdr:rowOff>
        </xdr:to>
        <xdr:sp macro="" textlink="">
          <xdr:nvSpPr>
            <xdr:cNvPr id="15576" name="Check Box 216" hidden="1">
              <a:extLst>
                <a:ext uri="{63B3BB69-23CF-44E3-9099-C40C66FF867C}">
                  <a14:compatExt spid="_x0000_s15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12</xdr:row>
          <xdr:rowOff>9525</xdr:rowOff>
        </xdr:from>
        <xdr:to>
          <xdr:col>7</xdr:col>
          <xdr:colOff>628650</xdr:colOff>
          <xdr:row>12</xdr:row>
          <xdr:rowOff>142875</xdr:rowOff>
        </xdr:to>
        <xdr:sp macro="" textlink="">
          <xdr:nvSpPr>
            <xdr:cNvPr id="15577" name="Check Box 217" hidden="1">
              <a:extLst>
                <a:ext uri="{63B3BB69-23CF-44E3-9099-C40C66FF867C}">
                  <a14:compatExt spid="_x0000_s15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13</xdr:row>
          <xdr:rowOff>9525</xdr:rowOff>
        </xdr:from>
        <xdr:to>
          <xdr:col>7</xdr:col>
          <xdr:colOff>628650</xdr:colOff>
          <xdr:row>13</xdr:row>
          <xdr:rowOff>142875</xdr:rowOff>
        </xdr:to>
        <xdr:sp macro="" textlink="">
          <xdr:nvSpPr>
            <xdr:cNvPr id="15578" name="Check Box 218" hidden="1">
              <a:extLst>
                <a:ext uri="{63B3BB69-23CF-44E3-9099-C40C66FF867C}">
                  <a14:compatExt spid="_x0000_s15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14</xdr:row>
          <xdr:rowOff>9525</xdr:rowOff>
        </xdr:from>
        <xdr:to>
          <xdr:col>7</xdr:col>
          <xdr:colOff>628650</xdr:colOff>
          <xdr:row>14</xdr:row>
          <xdr:rowOff>142875</xdr:rowOff>
        </xdr:to>
        <xdr:sp macro="" textlink="">
          <xdr:nvSpPr>
            <xdr:cNvPr id="15579" name="Check Box 219" hidden="1">
              <a:extLst>
                <a:ext uri="{63B3BB69-23CF-44E3-9099-C40C66FF867C}">
                  <a14:compatExt spid="_x0000_s15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15</xdr:row>
          <xdr:rowOff>9525</xdr:rowOff>
        </xdr:from>
        <xdr:to>
          <xdr:col>7</xdr:col>
          <xdr:colOff>628650</xdr:colOff>
          <xdr:row>15</xdr:row>
          <xdr:rowOff>142875</xdr:rowOff>
        </xdr:to>
        <xdr:sp macro="" textlink="">
          <xdr:nvSpPr>
            <xdr:cNvPr id="15580" name="Check Box 220" hidden="1">
              <a:extLst>
                <a:ext uri="{63B3BB69-23CF-44E3-9099-C40C66FF867C}">
                  <a14:compatExt spid="_x0000_s15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16</xdr:row>
          <xdr:rowOff>9525</xdr:rowOff>
        </xdr:from>
        <xdr:to>
          <xdr:col>7</xdr:col>
          <xdr:colOff>628650</xdr:colOff>
          <xdr:row>16</xdr:row>
          <xdr:rowOff>142875</xdr:rowOff>
        </xdr:to>
        <xdr:sp macro="" textlink="">
          <xdr:nvSpPr>
            <xdr:cNvPr id="15581" name="Check Box 221" hidden="1">
              <a:extLst>
                <a:ext uri="{63B3BB69-23CF-44E3-9099-C40C66FF867C}">
                  <a14:compatExt spid="_x0000_s15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17</xdr:row>
          <xdr:rowOff>9525</xdr:rowOff>
        </xdr:from>
        <xdr:to>
          <xdr:col>7</xdr:col>
          <xdr:colOff>628650</xdr:colOff>
          <xdr:row>17</xdr:row>
          <xdr:rowOff>142875</xdr:rowOff>
        </xdr:to>
        <xdr:sp macro="" textlink="">
          <xdr:nvSpPr>
            <xdr:cNvPr id="15582" name="Check Box 222" hidden="1">
              <a:extLst>
                <a:ext uri="{63B3BB69-23CF-44E3-9099-C40C66FF867C}">
                  <a14:compatExt spid="_x0000_s15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18</xdr:row>
          <xdr:rowOff>9525</xdr:rowOff>
        </xdr:from>
        <xdr:to>
          <xdr:col>7</xdr:col>
          <xdr:colOff>628650</xdr:colOff>
          <xdr:row>18</xdr:row>
          <xdr:rowOff>142875</xdr:rowOff>
        </xdr:to>
        <xdr:sp macro="" textlink="">
          <xdr:nvSpPr>
            <xdr:cNvPr id="15583" name="Check Box 223" hidden="1">
              <a:extLst>
                <a:ext uri="{63B3BB69-23CF-44E3-9099-C40C66FF867C}">
                  <a14:compatExt spid="_x0000_s15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19</xdr:row>
          <xdr:rowOff>9525</xdr:rowOff>
        </xdr:from>
        <xdr:to>
          <xdr:col>7</xdr:col>
          <xdr:colOff>628650</xdr:colOff>
          <xdr:row>19</xdr:row>
          <xdr:rowOff>142875</xdr:rowOff>
        </xdr:to>
        <xdr:sp macro="" textlink="">
          <xdr:nvSpPr>
            <xdr:cNvPr id="15584" name="Check Box 224" hidden="1">
              <a:extLst>
                <a:ext uri="{63B3BB69-23CF-44E3-9099-C40C66FF867C}">
                  <a14:compatExt spid="_x0000_s15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20</xdr:row>
          <xdr:rowOff>9525</xdr:rowOff>
        </xdr:from>
        <xdr:to>
          <xdr:col>7</xdr:col>
          <xdr:colOff>628650</xdr:colOff>
          <xdr:row>20</xdr:row>
          <xdr:rowOff>142875</xdr:rowOff>
        </xdr:to>
        <xdr:sp macro="" textlink="">
          <xdr:nvSpPr>
            <xdr:cNvPr id="15585" name="Check Box 225" hidden="1">
              <a:extLst>
                <a:ext uri="{63B3BB69-23CF-44E3-9099-C40C66FF867C}">
                  <a14:compatExt spid="_x0000_s15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21</xdr:row>
          <xdr:rowOff>9525</xdr:rowOff>
        </xdr:from>
        <xdr:to>
          <xdr:col>7</xdr:col>
          <xdr:colOff>628650</xdr:colOff>
          <xdr:row>21</xdr:row>
          <xdr:rowOff>142875</xdr:rowOff>
        </xdr:to>
        <xdr:sp macro="" textlink="">
          <xdr:nvSpPr>
            <xdr:cNvPr id="15586" name="Check Box 226" hidden="1">
              <a:extLst>
                <a:ext uri="{63B3BB69-23CF-44E3-9099-C40C66FF867C}">
                  <a14:compatExt spid="_x0000_s15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22</xdr:row>
          <xdr:rowOff>9525</xdr:rowOff>
        </xdr:from>
        <xdr:to>
          <xdr:col>7</xdr:col>
          <xdr:colOff>628650</xdr:colOff>
          <xdr:row>22</xdr:row>
          <xdr:rowOff>142875</xdr:rowOff>
        </xdr:to>
        <xdr:sp macro="" textlink="">
          <xdr:nvSpPr>
            <xdr:cNvPr id="15587" name="Check Box 227" hidden="1">
              <a:extLst>
                <a:ext uri="{63B3BB69-23CF-44E3-9099-C40C66FF867C}">
                  <a14:compatExt spid="_x0000_s15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23</xdr:row>
          <xdr:rowOff>9525</xdr:rowOff>
        </xdr:from>
        <xdr:to>
          <xdr:col>7</xdr:col>
          <xdr:colOff>628650</xdr:colOff>
          <xdr:row>23</xdr:row>
          <xdr:rowOff>142875</xdr:rowOff>
        </xdr:to>
        <xdr:sp macro="" textlink="">
          <xdr:nvSpPr>
            <xdr:cNvPr id="15588" name="Check Box 228" hidden="1">
              <a:extLst>
                <a:ext uri="{63B3BB69-23CF-44E3-9099-C40C66FF867C}">
                  <a14:compatExt spid="_x0000_s15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24</xdr:row>
          <xdr:rowOff>9525</xdr:rowOff>
        </xdr:from>
        <xdr:to>
          <xdr:col>7</xdr:col>
          <xdr:colOff>628650</xdr:colOff>
          <xdr:row>24</xdr:row>
          <xdr:rowOff>142875</xdr:rowOff>
        </xdr:to>
        <xdr:sp macro="" textlink="">
          <xdr:nvSpPr>
            <xdr:cNvPr id="15589" name="Check Box 229" hidden="1">
              <a:extLst>
                <a:ext uri="{63B3BB69-23CF-44E3-9099-C40C66FF867C}">
                  <a14:compatExt spid="_x0000_s15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25</xdr:row>
          <xdr:rowOff>9525</xdr:rowOff>
        </xdr:from>
        <xdr:to>
          <xdr:col>7</xdr:col>
          <xdr:colOff>628650</xdr:colOff>
          <xdr:row>25</xdr:row>
          <xdr:rowOff>142875</xdr:rowOff>
        </xdr:to>
        <xdr:sp macro="" textlink="">
          <xdr:nvSpPr>
            <xdr:cNvPr id="15590" name="Check Box 230" hidden="1">
              <a:extLst>
                <a:ext uri="{63B3BB69-23CF-44E3-9099-C40C66FF867C}">
                  <a14:compatExt spid="_x0000_s15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26</xdr:row>
          <xdr:rowOff>9525</xdr:rowOff>
        </xdr:from>
        <xdr:to>
          <xdr:col>7</xdr:col>
          <xdr:colOff>628650</xdr:colOff>
          <xdr:row>26</xdr:row>
          <xdr:rowOff>142875</xdr:rowOff>
        </xdr:to>
        <xdr:sp macro="" textlink="">
          <xdr:nvSpPr>
            <xdr:cNvPr id="15591" name="Check Box 231" hidden="1">
              <a:extLst>
                <a:ext uri="{63B3BB69-23CF-44E3-9099-C40C66FF867C}">
                  <a14:compatExt spid="_x0000_s15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27</xdr:row>
          <xdr:rowOff>9525</xdr:rowOff>
        </xdr:from>
        <xdr:to>
          <xdr:col>7</xdr:col>
          <xdr:colOff>628650</xdr:colOff>
          <xdr:row>27</xdr:row>
          <xdr:rowOff>142875</xdr:rowOff>
        </xdr:to>
        <xdr:sp macro="" textlink="">
          <xdr:nvSpPr>
            <xdr:cNvPr id="15592" name="Check Box 232" hidden="1">
              <a:extLst>
                <a:ext uri="{63B3BB69-23CF-44E3-9099-C40C66FF867C}">
                  <a14:compatExt spid="_x0000_s15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28</xdr:row>
          <xdr:rowOff>9525</xdr:rowOff>
        </xdr:from>
        <xdr:to>
          <xdr:col>7</xdr:col>
          <xdr:colOff>628650</xdr:colOff>
          <xdr:row>28</xdr:row>
          <xdr:rowOff>142875</xdr:rowOff>
        </xdr:to>
        <xdr:sp macro="" textlink="">
          <xdr:nvSpPr>
            <xdr:cNvPr id="15593" name="Check Box 233" hidden="1">
              <a:extLst>
                <a:ext uri="{63B3BB69-23CF-44E3-9099-C40C66FF867C}">
                  <a14:compatExt spid="_x0000_s15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29</xdr:row>
          <xdr:rowOff>9525</xdr:rowOff>
        </xdr:from>
        <xdr:to>
          <xdr:col>7</xdr:col>
          <xdr:colOff>628650</xdr:colOff>
          <xdr:row>29</xdr:row>
          <xdr:rowOff>142875</xdr:rowOff>
        </xdr:to>
        <xdr:sp macro="" textlink="">
          <xdr:nvSpPr>
            <xdr:cNvPr id="15594" name="Check Box 234" hidden="1">
              <a:extLst>
                <a:ext uri="{63B3BB69-23CF-44E3-9099-C40C66FF867C}">
                  <a14:compatExt spid="_x0000_s15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30</xdr:row>
          <xdr:rowOff>9525</xdr:rowOff>
        </xdr:from>
        <xdr:to>
          <xdr:col>7</xdr:col>
          <xdr:colOff>628650</xdr:colOff>
          <xdr:row>30</xdr:row>
          <xdr:rowOff>142875</xdr:rowOff>
        </xdr:to>
        <xdr:sp macro="" textlink="">
          <xdr:nvSpPr>
            <xdr:cNvPr id="15595" name="Check Box 235" hidden="1">
              <a:extLst>
                <a:ext uri="{63B3BB69-23CF-44E3-9099-C40C66FF867C}">
                  <a14:compatExt spid="_x0000_s15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31</xdr:row>
          <xdr:rowOff>9525</xdr:rowOff>
        </xdr:from>
        <xdr:to>
          <xdr:col>7</xdr:col>
          <xdr:colOff>628650</xdr:colOff>
          <xdr:row>31</xdr:row>
          <xdr:rowOff>142875</xdr:rowOff>
        </xdr:to>
        <xdr:sp macro="" textlink="">
          <xdr:nvSpPr>
            <xdr:cNvPr id="15596" name="Check Box 236" hidden="1">
              <a:extLst>
                <a:ext uri="{63B3BB69-23CF-44E3-9099-C40C66FF867C}">
                  <a14:compatExt spid="_x0000_s15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32</xdr:row>
          <xdr:rowOff>9525</xdr:rowOff>
        </xdr:from>
        <xdr:to>
          <xdr:col>7</xdr:col>
          <xdr:colOff>628650</xdr:colOff>
          <xdr:row>32</xdr:row>
          <xdr:rowOff>142875</xdr:rowOff>
        </xdr:to>
        <xdr:sp macro="" textlink="">
          <xdr:nvSpPr>
            <xdr:cNvPr id="15597" name="Check Box 237" hidden="1">
              <a:extLst>
                <a:ext uri="{63B3BB69-23CF-44E3-9099-C40C66FF867C}">
                  <a14:compatExt spid="_x0000_s15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33</xdr:row>
          <xdr:rowOff>9525</xdr:rowOff>
        </xdr:from>
        <xdr:to>
          <xdr:col>7</xdr:col>
          <xdr:colOff>628650</xdr:colOff>
          <xdr:row>33</xdr:row>
          <xdr:rowOff>142875</xdr:rowOff>
        </xdr:to>
        <xdr:sp macro="" textlink="">
          <xdr:nvSpPr>
            <xdr:cNvPr id="15598" name="Check Box 238" hidden="1">
              <a:extLst>
                <a:ext uri="{63B3BB69-23CF-44E3-9099-C40C66FF867C}">
                  <a14:compatExt spid="_x0000_s15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34</xdr:row>
          <xdr:rowOff>9525</xdr:rowOff>
        </xdr:from>
        <xdr:to>
          <xdr:col>7</xdr:col>
          <xdr:colOff>628650</xdr:colOff>
          <xdr:row>34</xdr:row>
          <xdr:rowOff>142875</xdr:rowOff>
        </xdr:to>
        <xdr:sp macro="" textlink="">
          <xdr:nvSpPr>
            <xdr:cNvPr id="15599" name="Check Box 239" hidden="1">
              <a:extLst>
                <a:ext uri="{63B3BB69-23CF-44E3-9099-C40C66FF867C}">
                  <a14:compatExt spid="_x0000_s15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35</xdr:row>
          <xdr:rowOff>9525</xdr:rowOff>
        </xdr:from>
        <xdr:to>
          <xdr:col>7</xdr:col>
          <xdr:colOff>628650</xdr:colOff>
          <xdr:row>35</xdr:row>
          <xdr:rowOff>142875</xdr:rowOff>
        </xdr:to>
        <xdr:sp macro="" textlink="">
          <xdr:nvSpPr>
            <xdr:cNvPr id="15600" name="Check Box 240" hidden="1">
              <a:extLst>
                <a:ext uri="{63B3BB69-23CF-44E3-9099-C40C66FF867C}">
                  <a14:compatExt spid="_x0000_s15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36</xdr:row>
          <xdr:rowOff>9525</xdr:rowOff>
        </xdr:from>
        <xdr:to>
          <xdr:col>7</xdr:col>
          <xdr:colOff>628650</xdr:colOff>
          <xdr:row>36</xdr:row>
          <xdr:rowOff>142875</xdr:rowOff>
        </xdr:to>
        <xdr:sp macro="" textlink="">
          <xdr:nvSpPr>
            <xdr:cNvPr id="15601" name="Check Box 241" hidden="1">
              <a:extLst>
                <a:ext uri="{63B3BB69-23CF-44E3-9099-C40C66FF867C}">
                  <a14:compatExt spid="_x0000_s1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37</xdr:row>
          <xdr:rowOff>9525</xdr:rowOff>
        </xdr:from>
        <xdr:to>
          <xdr:col>7</xdr:col>
          <xdr:colOff>628650</xdr:colOff>
          <xdr:row>37</xdr:row>
          <xdr:rowOff>142875</xdr:rowOff>
        </xdr:to>
        <xdr:sp macro="" textlink="">
          <xdr:nvSpPr>
            <xdr:cNvPr id="15602" name="Check Box 242" hidden="1">
              <a:extLst>
                <a:ext uri="{63B3BB69-23CF-44E3-9099-C40C66FF867C}">
                  <a14:compatExt spid="_x0000_s1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38</xdr:row>
          <xdr:rowOff>9525</xdr:rowOff>
        </xdr:from>
        <xdr:to>
          <xdr:col>7</xdr:col>
          <xdr:colOff>628650</xdr:colOff>
          <xdr:row>38</xdr:row>
          <xdr:rowOff>142875</xdr:rowOff>
        </xdr:to>
        <xdr:sp macro="" textlink="">
          <xdr:nvSpPr>
            <xdr:cNvPr id="15603" name="Check Box 243" hidden="1">
              <a:extLst>
                <a:ext uri="{63B3BB69-23CF-44E3-9099-C40C66FF867C}">
                  <a14:compatExt spid="_x0000_s1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39</xdr:row>
          <xdr:rowOff>9525</xdr:rowOff>
        </xdr:from>
        <xdr:to>
          <xdr:col>7</xdr:col>
          <xdr:colOff>628650</xdr:colOff>
          <xdr:row>39</xdr:row>
          <xdr:rowOff>142875</xdr:rowOff>
        </xdr:to>
        <xdr:sp macro="" textlink="">
          <xdr:nvSpPr>
            <xdr:cNvPr id="15604" name="Check Box 244" hidden="1">
              <a:extLst>
                <a:ext uri="{63B3BB69-23CF-44E3-9099-C40C66FF867C}">
                  <a14:compatExt spid="_x0000_s1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40</xdr:row>
          <xdr:rowOff>9525</xdr:rowOff>
        </xdr:from>
        <xdr:to>
          <xdr:col>7</xdr:col>
          <xdr:colOff>628650</xdr:colOff>
          <xdr:row>40</xdr:row>
          <xdr:rowOff>142875</xdr:rowOff>
        </xdr:to>
        <xdr:sp macro="" textlink="">
          <xdr:nvSpPr>
            <xdr:cNvPr id="15605" name="Check Box 245" hidden="1">
              <a:extLst>
                <a:ext uri="{63B3BB69-23CF-44E3-9099-C40C66FF867C}">
                  <a14:compatExt spid="_x0000_s1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41</xdr:row>
          <xdr:rowOff>9525</xdr:rowOff>
        </xdr:from>
        <xdr:to>
          <xdr:col>7</xdr:col>
          <xdr:colOff>628650</xdr:colOff>
          <xdr:row>41</xdr:row>
          <xdr:rowOff>142875</xdr:rowOff>
        </xdr:to>
        <xdr:sp macro="" textlink="">
          <xdr:nvSpPr>
            <xdr:cNvPr id="15606" name="Check Box 246" hidden="1">
              <a:extLst>
                <a:ext uri="{63B3BB69-23CF-44E3-9099-C40C66FF867C}">
                  <a14:compatExt spid="_x0000_s1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42</xdr:row>
          <xdr:rowOff>9525</xdr:rowOff>
        </xdr:from>
        <xdr:to>
          <xdr:col>7</xdr:col>
          <xdr:colOff>628650</xdr:colOff>
          <xdr:row>42</xdr:row>
          <xdr:rowOff>142875</xdr:rowOff>
        </xdr:to>
        <xdr:sp macro="" textlink="">
          <xdr:nvSpPr>
            <xdr:cNvPr id="15607" name="Check Box 247" hidden="1">
              <a:extLst>
                <a:ext uri="{63B3BB69-23CF-44E3-9099-C40C66FF867C}">
                  <a14:compatExt spid="_x0000_s1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44928</xdr:colOff>
      <xdr:row>27</xdr:row>
      <xdr:rowOff>69068</xdr:rowOff>
    </xdr:from>
    <xdr:ext cx="6196750" cy="973080"/>
    <xdr:sp macro="" textlink="">
      <xdr:nvSpPr>
        <xdr:cNvPr id="2" name="Rechteck 1"/>
        <xdr:cNvSpPr/>
      </xdr:nvSpPr>
      <xdr:spPr>
        <a:xfrm rot="1490442">
          <a:off x="7664928" y="5929744"/>
          <a:ext cx="6196750" cy="97308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Muster</a:t>
          </a:r>
          <a:r>
            <a:rPr lang="de-DE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- Testversion</a:t>
          </a:r>
          <a:endParaRPr lang="de-DE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258535</xdr:colOff>
      <xdr:row>1</xdr:row>
      <xdr:rowOff>8915</xdr:rowOff>
    </xdr:from>
    <xdr:to>
      <xdr:col>9</xdr:col>
      <xdr:colOff>2051957</xdr:colOff>
      <xdr:row>6</xdr:row>
      <xdr:rowOff>99896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9571" y="213022"/>
          <a:ext cx="3467100" cy="907410"/>
        </a:xfrm>
        <a:prstGeom prst="rect">
          <a:avLst/>
        </a:prstGeom>
      </xdr:spPr>
    </xdr:pic>
    <xdr:clientData/>
  </xdr:twoCellAnchor>
  <xdr:oneCellAnchor>
    <xdr:from>
      <xdr:col>0</xdr:col>
      <xdr:colOff>1632857</xdr:colOff>
      <xdr:row>44</xdr:row>
      <xdr:rowOff>68035</xdr:rowOff>
    </xdr:from>
    <xdr:ext cx="6196750" cy="973080"/>
    <xdr:sp macro="" textlink="">
      <xdr:nvSpPr>
        <xdr:cNvPr id="3" name="Rechteck 2"/>
        <xdr:cNvSpPr/>
      </xdr:nvSpPr>
      <xdr:spPr>
        <a:xfrm rot="1490442">
          <a:off x="1632857" y="8259535"/>
          <a:ext cx="6196750" cy="97308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Muster</a:t>
          </a:r>
          <a:r>
            <a:rPr lang="de-DE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- Testversion</a:t>
          </a:r>
          <a:endParaRPr lang="de-DE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168088</xdr:colOff>
      <xdr:row>1</xdr:row>
      <xdr:rowOff>142821</xdr:rowOff>
    </xdr:from>
    <xdr:to>
      <xdr:col>13</xdr:col>
      <xdr:colOff>31936</xdr:colOff>
      <xdr:row>6</xdr:row>
      <xdr:rowOff>62806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2117" y="445380"/>
          <a:ext cx="3248025" cy="850073"/>
        </a:xfrm>
        <a:prstGeom prst="rect">
          <a:avLst/>
        </a:prstGeom>
      </xdr:spPr>
    </xdr:pic>
    <xdr:clientData/>
  </xdr:twoCellAnchor>
  <xdr:oneCellAnchor>
    <xdr:from>
      <xdr:col>1</xdr:col>
      <xdr:colOff>1535205</xdr:colOff>
      <xdr:row>28</xdr:row>
      <xdr:rowOff>56030</xdr:rowOff>
    </xdr:from>
    <xdr:ext cx="6196750" cy="973080"/>
    <xdr:sp macro="" textlink="">
      <xdr:nvSpPr>
        <xdr:cNvPr id="3" name="Rechteck 2"/>
        <xdr:cNvSpPr/>
      </xdr:nvSpPr>
      <xdr:spPr>
        <a:xfrm rot="1490442">
          <a:off x="3854823" y="5300383"/>
          <a:ext cx="6196750" cy="97308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Muster</a:t>
          </a:r>
          <a:r>
            <a:rPr lang="de-DE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- Testversion</a:t>
          </a:r>
          <a:endParaRPr lang="de-DE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133350</xdr:rowOff>
        </xdr:from>
        <xdr:to>
          <xdr:col>3</xdr:col>
          <xdr:colOff>28575</xdr:colOff>
          <xdr:row>16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133350</xdr:rowOff>
        </xdr:from>
        <xdr:to>
          <xdr:col>3</xdr:col>
          <xdr:colOff>28575</xdr:colOff>
          <xdr:row>20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133350</xdr:rowOff>
        </xdr:from>
        <xdr:to>
          <xdr:col>3</xdr:col>
          <xdr:colOff>28575</xdr:colOff>
          <xdr:row>22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133350</xdr:rowOff>
        </xdr:from>
        <xdr:to>
          <xdr:col>3</xdr:col>
          <xdr:colOff>28575</xdr:colOff>
          <xdr:row>27</xdr:row>
          <xdr:rowOff>180975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533400</xdr:colOff>
      <xdr:row>0</xdr:row>
      <xdr:rowOff>210695</xdr:rowOff>
    </xdr:from>
    <xdr:to>
      <xdr:col>2</xdr:col>
      <xdr:colOff>238125</xdr:colOff>
      <xdr:row>3</xdr:row>
      <xdr:rowOff>156561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210695"/>
          <a:ext cx="2085975" cy="5459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133350</xdr:rowOff>
        </xdr:from>
        <xdr:to>
          <xdr:col>3</xdr:col>
          <xdr:colOff>28575</xdr:colOff>
          <xdr:row>18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14</xdr:row>
      <xdr:rowOff>95250</xdr:rowOff>
    </xdr:from>
    <xdr:ext cx="6196750" cy="973080"/>
    <xdr:sp macro="" textlink="">
      <xdr:nvSpPr>
        <xdr:cNvPr id="8" name="Rechteck 7"/>
        <xdr:cNvSpPr/>
      </xdr:nvSpPr>
      <xdr:spPr>
        <a:xfrm rot="1490442">
          <a:off x="0" y="2524125"/>
          <a:ext cx="6196750" cy="97308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Muster</a:t>
          </a:r>
          <a:r>
            <a:rPr lang="de-DE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- Testversion</a:t>
          </a:r>
          <a:endParaRPr lang="de-DE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50.xml"/><Relationship Id="rId5" Type="http://schemas.openxmlformats.org/officeDocument/2006/relationships/ctrlProp" Target="../ctrlProps/ctrlProp249.xml"/><Relationship Id="rId4" Type="http://schemas.openxmlformats.org/officeDocument/2006/relationships/ctrlProp" Target="../ctrlProps/ctrlProp24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2:E21"/>
  <sheetViews>
    <sheetView showGridLines="0" tabSelected="1" workbookViewId="0">
      <selection activeCell="C6" sqref="C6"/>
    </sheetView>
  </sheetViews>
  <sheetFormatPr baseColWidth="10" defaultRowHeight="12.75" x14ac:dyDescent="0.2"/>
  <cols>
    <col min="1" max="1" width="21.5703125" style="135" bestFit="1" customWidth="1"/>
    <col min="2" max="2" width="28.42578125" bestFit="1" customWidth="1"/>
    <col min="3" max="3" width="56" customWidth="1"/>
  </cols>
  <sheetData>
    <row r="2" spans="1:5" x14ac:dyDescent="0.2">
      <c r="A2" s="136" t="s">
        <v>265</v>
      </c>
      <c r="B2" s="60" t="s">
        <v>314</v>
      </c>
      <c r="C2" s="154"/>
      <c r="D2" s="6"/>
      <c r="E2" s="6"/>
    </row>
    <row r="3" spans="1:5" x14ac:dyDescent="0.2">
      <c r="A3" s="136" t="s">
        <v>266</v>
      </c>
      <c r="B3" s="60" t="s">
        <v>315</v>
      </c>
      <c r="C3" s="154"/>
      <c r="D3" s="6"/>
      <c r="E3" s="6"/>
    </row>
    <row r="4" spans="1:5" x14ac:dyDescent="0.2">
      <c r="A4" s="136"/>
      <c r="B4" s="60"/>
      <c r="C4" s="154"/>
      <c r="D4" s="6"/>
      <c r="E4" s="6"/>
    </row>
    <row r="5" spans="1:5" ht="25.5" x14ac:dyDescent="0.2">
      <c r="A5" s="137" t="s">
        <v>420</v>
      </c>
      <c r="B5" s="61" t="s">
        <v>422</v>
      </c>
      <c r="C5" s="154"/>
      <c r="D5" s="13"/>
      <c r="E5" s="6"/>
    </row>
    <row r="6" spans="1:5" ht="25.5" x14ac:dyDescent="0.2">
      <c r="A6" s="137" t="s">
        <v>421</v>
      </c>
      <c r="B6" s="61" t="s">
        <v>423</v>
      </c>
      <c r="C6" s="154"/>
      <c r="D6" s="6"/>
      <c r="E6" s="6"/>
    </row>
    <row r="7" spans="1:5" x14ac:dyDescent="0.2">
      <c r="A7" s="136"/>
      <c r="B7" s="60"/>
      <c r="C7" s="155"/>
    </row>
    <row r="8" spans="1:5" x14ac:dyDescent="0.2">
      <c r="A8" s="136" t="s">
        <v>267</v>
      </c>
      <c r="B8" s="60" t="s">
        <v>318</v>
      </c>
      <c r="C8" s="155"/>
    </row>
    <row r="9" spans="1:5" x14ac:dyDescent="0.2">
      <c r="A9" s="136" t="s">
        <v>268</v>
      </c>
      <c r="B9" s="60" t="s">
        <v>319</v>
      </c>
      <c r="C9" s="155"/>
    </row>
    <row r="10" spans="1:5" x14ac:dyDescent="0.2">
      <c r="A10" s="136" t="s">
        <v>269</v>
      </c>
      <c r="B10" s="60" t="s">
        <v>317</v>
      </c>
      <c r="C10" s="155"/>
    </row>
    <row r="11" spans="1:5" x14ac:dyDescent="0.2">
      <c r="A11" s="136" t="s">
        <v>290</v>
      </c>
      <c r="B11" s="60" t="s">
        <v>320</v>
      </c>
      <c r="C11" s="155"/>
    </row>
    <row r="12" spans="1:5" x14ac:dyDescent="0.2">
      <c r="A12" s="136" t="s">
        <v>289</v>
      </c>
      <c r="B12" s="60" t="s">
        <v>381</v>
      </c>
      <c r="C12" s="155"/>
    </row>
    <row r="13" spans="1:5" x14ac:dyDescent="0.2">
      <c r="A13" s="136" t="s">
        <v>296</v>
      </c>
      <c r="B13" s="60" t="s">
        <v>321</v>
      </c>
      <c r="C13" s="155"/>
    </row>
    <row r="15" spans="1:5" x14ac:dyDescent="0.2">
      <c r="A15" s="136" t="s">
        <v>270</v>
      </c>
      <c r="B15" s="60" t="s">
        <v>386</v>
      </c>
      <c r="C15" s="75">
        <v>0.3</v>
      </c>
    </row>
    <row r="16" spans="1:5" ht="27.75" hidden="1" customHeight="1" x14ac:dyDescent="0.2">
      <c r="A16" s="137" t="s">
        <v>424</v>
      </c>
      <c r="B16" s="61" t="s">
        <v>425</v>
      </c>
      <c r="C16" s="75">
        <v>0.35</v>
      </c>
    </row>
    <row r="19" spans="1:3" x14ac:dyDescent="0.2">
      <c r="A19" s="138" t="s">
        <v>299</v>
      </c>
      <c r="B19" s="119" t="s">
        <v>322</v>
      </c>
      <c r="C19" s="120">
        <v>44256</v>
      </c>
    </row>
    <row r="20" spans="1:3" x14ac:dyDescent="0.2">
      <c r="A20" s="195"/>
      <c r="B20" s="119" t="s">
        <v>427</v>
      </c>
      <c r="C20" s="196" t="s">
        <v>428</v>
      </c>
    </row>
    <row r="21" spans="1:3" x14ac:dyDescent="0.2">
      <c r="B21" s="118"/>
      <c r="C21" s="118"/>
    </row>
  </sheetData>
  <sheetProtection password="B764" sheet="1" objects="1" scenarios="1" selectLockedCells="1"/>
  <pageMargins left="0.7" right="0.7" top="0.78740157499999996" bottom="0.78740157499999996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AL50"/>
  <sheetViews>
    <sheetView showGridLines="0" zoomScale="85" zoomScaleNormal="85" workbookViewId="0">
      <selection activeCell="D44" sqref="D44"/>
    </sheetView>
  </sheetViews>
  <sheetFormatPr baseColWidth="10" defaultRowHeight="12.75" x14ac:dyDescent="0.2"/>
  <cols>
    <col min="1" max="1" width="23.85546875" bestFit="1" customWidth="1"/>
    <col min="2" max="2" width="21.85546875" customWidth="1"/>
    <col min="10" max="10" width="13.7109375" customWidth="1"/>
    <col min="21" max="21" width="0" hidden="1" customWidth="1"/>
    <col min="24" max="24" width="14" customWidth="1"/>
    <col min="25" max="26" width="11.42578125" hidden="1" customWidth="1"/>
    <col min="27" max="27" width="15.140625" hidden="1" customWidth="1"/>
    <col min="28" max="38" width="11.42578125" hidden="1" customWidth="1"/>
    <col min="39" max="43" width="11.42578125" customWidth="1"/>
  </cols>
  <sheetData>
    <row r="1" spans="1:37" ht="15.75" x14ac:dyDescent="0.25">
      <c r="A1" s="2" t="str">
        <f>'Master Data'!C2&amp;" "&amp;'Master Data'!C3&amp;" "&amp;'Master Data'!C4</f>
        <v xml:space="preserve">  </v>
      </c>
      <c r="B1" s="2"/>
      <c r="C1" s="2"/>
      <c r="D1" s="2"/>
      <c r="E1" s="15"/>
      <c r="F1" s="15"/>
      <c r="G1" s="15"/>
      <c r="H1" s="15"/>
      <c r="I1" s="15"/>
      <c r="J1" s="15"/>
      <c r="K1" s="21"/>
      <c r="L1" s="15"/>
      <c r="M1" s="15"/>
      <c r="N1" s="15"/>
      <c r="O1" s="21"/>
      <c r="P1" s="21"/>
      <c r="Q1" s="22"/>
      <c r="R1" s="22"/>
      <c r="S1" s="22"/>
      <c r="T1" s="22"/>
      <c r="U1" s="22"/>
      <c r="V1" s="22"/>
      <c r="W1" s="24"/>
      <c r="X1" s="24"/>
      <c r="AA1" s="33"/>
      <c r="AB1" s="33"/>
    </row>
    <row r="2" spans="1:37" x14ac:dyDescent="0.2">
      <c r="B2" s="15"/>
      <c r="C2" s="15"/>
      <c r="D2" s="15"/>
      <c r="E2" s="15"/>
      <c r="F2" s="15"/>
      <c r="G2" s="15"/>
      <c r="H2" s="15"/>
      <c r="I2" s="15"/>
      <c r="J2" s="15"/>
      <c r="K2" s="21"/>
      <c r="L2" s="15"/>
      <c r="M2" s="21"/>
      <c r="N2" s="21"/>
      <c r="O2" s="21"/>
      <c r="P2" s="22"/>
      <c r="Q2" s="22"/>
      <c r="R2" s="22"/>
      <c r="S2" s="22"/>
      <c r="T2" s="22"/>
      <c r="U2" s="22"/>
      <c r="V2" s="24"/>
      <c r="Z2" s="33"/>
    </row>
    <row r="3" spans="1:37" x14ac:dyDescent="0.2">
      <c r="A3" s="20" t="s">
        <v>339</v>
      </c>
      <c r="B3" s="201">
        <f>'Master Data'!C2</f>
        <v>0</v>
      </c>
      <c r="C3" s="201"/>
      <c r="D3" s="201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3"/>
      <c r="P3" s="22"/>
      <c r="Q3" s="22"/>
      <c r="R3" s="22"/>
      <c r="S3" s="22"/>
      <c r="T3" s="22"/>
      <c r="U3" s="22"/>
      <c r="V3" s="24"/>
      <c r="Z3" s="33"/>
    </row>
    <row r="4" spans="1:37" x14ac:dyDescent="0.2">
      <c r="A4" s="20" t="s">
        <v>341</v>
      </c>
      <c r="B4" s="201">
        <f>'Master Data'!C3</f>
        <v>0</v>
      </c>
      <c r="C4" s="201"/>
      <c r="D4" s="201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3"/>
      <c r="P4" s="22"/>
      <c r="Q4" s="22"/>
      <c r="R4" s="22"/>
      <c r="S4" s="22"/>
      <c r="T4" s="22"/>
      <c r="U4" s="22"/>
      <c r="V4" s="24"/>
      <c r="Z4" s="33"/>
    </row>
    <row r="5" spans="1:37" ht="15" x14ac:dyDescent="0.2">
      <c r="A5" s="20" t="s">
        <v>340</v>
      </c>
      <c r="B5" s="76">
        <f>'Master Data'!C9</f>
        <v>0</v>
      </c>
      <c r="C5" s="76"/>
      <c r="D5" s="76"/>
      <c r="E5" s="76"/>
      <c r="F5" s="76"/>
      <c r="G5" s="76"/>
      <c r="H5" s="76"/>
      <c r="I5" s="76"/>
      <c r="J5" s="76"/>
      <c r="K5" s="77"/>
      <c r="L5" s="76"/>
      <c r="M5" s="77"/>
      <c r="N5" s="77"/>
      <c r="O5" s="78"/>
      <c r="P5" s="22"/>
      <c r="Q5" s="22"/>
      <c r="R5" s="22"/>
      <c r="S5" s="22"/>
      <c r="T5" s="22"/>
      <c r="U5" s="22"/>
      <c r="V5" s="24"/>
      <c r="Z5" s="33"/>
      <c r="AA5" s="187" t="s">
        <v>410</v>
      </c>
      <c r="AB5" s="188">
        <f>Werte!H21</f>
        <v>1.83</v>
      </c>
    </row>
    <row r="6" spans="1:37" ht="15" x14ac:dyDescent="0.2">
      <c r="A6" s="20" t="s">
        <v>342</v>
      </c>
      <c r="B6" s="113">
        <f>'Master Data'!C5</f>
        <v>0</v>
      </c>
      <c r="C6" s="79"/>
      <c r="D6" s="79"/>
      <c r="E6" s="76"/>
      <c r="F6" s="76"/>
      <c r="G6" s="76"/>
      <c r="H6" s="76"/>
      <c r="I6" s="76"/>
      <c r="J6" s="76"/>
      <c r="K6" s="77"/>
      <c r="L6" s="76"/>
      <c r="M6" s="77"/>
      <c r="N6" s="77"/>
      <c r="O6" s="78"/>
      <c r="P6" s="22"/>
      <c r="Q6" s="22"/>
      <c r="R6" s="22"/>
      <c r="S6" s="22"/>
      <c r="T6" s="22"/>
      <c r="U6" s="22"/>
      <c r="V6" s="24"/>
      <c r="Z6" s="33"/>
      <c r="AA6" s="187" t="s">
        <v>11</v>
      </c>
      <c r="AB6" s="188">
        <f>Werte!H22</f>
        <v>3.47</v>
      </c>
    </row>
    <row r="7" spans="1:37" ht="15" x14ac:dyDescent="0.2">
      <c r="A7" s="18" t="s">
        <v>343</v>
      </c>
      <c r="B7" s="114">
        <f>'Master Data'!C11</f>
        <v>0</v>
      </c>
      <c r="C7" s="93"/>
      <c r="D7" s="93"/>
      <c r="E7" s="93"/>
      <c r="F7" s="93"/>
      <c r="G7" s="93"/>
      <c r="H7" s="93"/>
      <c r="I7" s="93"/>
      <c r="J7" s="93"/>
      <c r="K7" s="94"/>
      <c r="L7" s="93"/>
      <c r="M7" s="95"/>
      <c r="N7" s="95"/>
      <c r="O7" s="96"/>
      <c r="P7" s="22"/>
      <c r="Q7" s="22"/>
      <c r="R7" s="22"/>
      <c r="S7" s="22"/>
      <c r="T7" s="22"/>
      <c r="U7" s="22"/>
      <c r="V7" s="24"/>
      <c r="Z7" s="33"/>
      <c r="AA7" s="187" t="s">
        <v>411</v>
      </c>
      <c r="AB7" s="188">
        <f>Werte!H23</f>
        <v>3.47</v>
      </c>
    </row>
    <row r="8" spans="1:37" ht="12.75" customHeight="1" x14ac:dyDescent="0.2">
      <c r="A8" s="20" t="s">
        <v>382</v>
      </c>
      <c r="B8" s="97">
        <f>'Master Data'!C12</f>
        <v>0</v>
      </c>
      <c r="C8" s="98"/>
      <c r="D8" s="98"/>
      <c r="E8" s="99"/>
      <c r="F8" s="99"/>
      <c r="G8" s="99"/>
      <c r="H8" s="99"/>
      <c r="I8" s="99"/>
      <c r="J8" s="99"/>
      <c r="K8" s="179"/>
      <c r="L8" s="99"/>
      <c r="M8" s="99"/>
      <c r="N8" s="99"/>
      <c r="O8" s="100"/>
      <c r="P8" s="21"/>
      <c r="Q8" s="22"/>
      <c r="R8" s="115"/>
      <c r="S8" s="115"/>
      <c r="T8" s="115"/>
      <c r="U8" s="22"/>
      <c r="V8" s="22"/>
      <c r="W8" s="24"/>
      <c r="X8" s="24"/>
      <c r="AA8" s="33"/>
      <c r="AB8" s="33"/>
    </row>
    <row r="9" spans="1:37" ht="12.75" customHeight="1" x14ac:dyDescent="0.2">
      <c r="A9" s="204" t="str">
        <f>MONTH(B6)&amp;"/"&amp;YEAR(B6)</f>
        <v>1/1900</v>
      </c>
      <c r="B9" s="206" t="s">
        <v>284</v>
      </c>
      <c r="C9" s="206" t="s">
        <v>287</v>
      </c>
      <c r="D9" s="206" t="s">
        <v>288</v>
      </c>
      <c r="E9" s="208" t="s">
        <v>0</v>
      </c>
      <c r="F9" s="208"/>
      <c r="G9" s="209" t="s">
        <v>9</v>
      </c>
      <c r="H9" s="209"/>
      <c r="I9" s="209"/>
      <c r="J9" s="210" t="s">
        <v>286</v>
      </c>
      <c r="K9" s="211" t="s">
        <v>249</v>
      </c>
      <c r="L9" s="212"/>
      <c r="M9" s="212"/>
      <c r="N9" s="213"/>
      <c r="O9" s="210" t="s">
        <v>6</v>
      </c>
      <c r="P9" s="210" t="s">
        <v>4</v>
      </c>
      <c r="Q9" s="221" t="s">
        <v>1</v>
      </c>
      <c r="R9" s="221" t="s">
        <v>248</v>
      </c>
      <c r="S9" s="221"/>
      <c r="T9" s="221"/>
      <c r="U9" s="139"/>
      <c r="V9" s="210" t="s">
        <v>404</v>
      </c>
      <c r="W9" s="230" t="s">
        <v>285</v>
      </c>
      <c r="X9" s="214" t="s">
        <v>416</v>
      </c>
      <c r="Y9" s="229"/>
      <c r="Z9" s="229"/>
      <c r="AA9" s="33"/>
      <c r="AB9" s="33"/>
    </row>
    <row r="10" spans="1:37" ht="50.25" customHeight="1" x14ac:dyDescent="0.2">
      <c r="A10" s="205"/>
      <c r="B10" s="207"/>
      <c r="C10" s="207"/>
      <c r="D10" s="207"/>
      <c r="E10" s="177" t="s">
        <v>250</v>
      </c>
      <c r="F10" s="177" t="s">
        <v>251</v>
      </c>
      <c r="G10" s="176" t="s">
        <v>7</v>
      </c>
      <c r="H10" s="177" t="s">
        <v>405</v>
      </c>
      <c r="I10" s="176" t="s">
        <v>8</v>
      </c>
      <c r="J10" s="210"/>
      <c r="K10" s="177" t="s">
        <v>14</v>
      </c>
      <c r="L10" s="177" t="s">
        <v>15</v>
      </c>
      <c r="M10" s="222" t="s">
        <v>16</v>
      </c>
      <c r="N10" s="223"/>
      <c r="O10" s="209"/>
      <c r="P10" s="209"/>
      <c r="Q10" s="209"/>
      <c r="R10" s="176" t="s">
        <v>10</v>
      </c>
      <c r="S10" s="176" t="s">
        <v>11</v>
      </c>
      <c r="T10" s="176" t="s">
        <v>12</v>
      </c>
      <c r="U10" s="176" t="s">
        <v>272</v>
      </c>
      <c r="V10" s="209"/>
      <c r="W10" s="209"/>
      <c r="X10" s="215"/>
      <c r="Y10" s="41" t="s">
        <v>272</v>
      </c>
      <c r="Z10" s="32"/>
      <c r="AA10" s="33"/>
      <c r="AB10" s="33"/>
    </row>
    <row r="11" spans="1:37" s="84" customFormat="1" ht="38.25" customHeight="1" x14ac:dyDescent="0.2">
      <c r="A11" s="219" t="s">
        <v>338</v>
      </c>
      <c r="B11" s="219" t="s">
        <v>323</v>
      </c>
      <c r="C11" s="219" t="s">
        <v>324</v>
      </c>
      <c r="D11" s="219" t="s">
        <v>383</v>
      </c>
      <c r="E11" s="216" t="s">
        <v>387</v>
      </c>
      <c r="F11" s="217"/>
      <c r="G11" s="224" t="s">
        <v>388</v>
      </c>
      <c r="H11" s="225"/>
      <c r="I11" s="226"/>
      <c r="J11" s="219" t="s">
        <v>373</v>
      </c>
      <c r="K11" s="216" t="s">
        <v>389</v>
      </c>
      <c r="L11" s="218"/>
      <c r="M11" s="218"/>
      <c r="N11" s="217"/>
      <c r="O11" s="121"/>
      <c r="P11" s="121"/>
      <c r="Q11" s="219" t="s">
        <v>330</v>
      </c>
      <c r="R11" s="224" t="s">
        <v>331</v>
      </c>
      <c r="S11" s="225"/>
      <c r="T11" s="226"/>
      <c r="U11" s="227" t="s">
        <v>334</v>
      </c>
      <c r="V11" s="219" t="s">
        <v>335</v>
      </c>
      <c r="W11" s="227" t="s">
        <v>336</v>
      </c>
      <c r="X11" s="231" t="s">
        <v>417</v>
      </c>
      <c r="Y11" s="178"/>
      <c r="Z11" s="150"/>
      <c r="AA11" s="151"/>
      <c r="AB11" s="151"/>
    </row>
    <row r="12" spans="1:37" s="84" customFormat="1" ht="65.25" customHeight="1" x14ac:dyDescent="0.2">
      <c r="A12" s="220"/>
      <c r="B12" s="220"/>
      <c r="C12" s="220"/>
      <c r="D12" s="220"/>
      <c r="E12" s="122" t="s">
        <v>326</v>
      </c>
      <c r="F12" s="122" t="s">
        <v>325</v>
      </c>
      <c r="G12" s="122" t="s">
        <v>337</v>
      </c>
      <c r="H12" s="122" t="s">
        <v>406</v>
      </c>
      <c r="I12" s="121" t="s">
        <v>327</v>
      </c>
      <c r="J12" s="220"/>
      <c r="K12" s="122" t="s">
        <v>328</v>
      </c>
      <c r="L12" s="122" t="s">
        <v>329</v>
      </c>
      <c r="M12" s="216" t="s">
        <v>390</v>
      </c>
      <c r="N12" s="217"/>
      <c r="O12" s="121"/>
      <c r="P12" s="121"/>
      <c r="Q12" s="220"/>
      <c r="R12" s="121" t="s">
        <v>332</v>
      </c>
      <c r="S12" s="121" t="s">
        <v>372</v>
      </c>
      <c r="T12" s="121" t="s">
        <v>333</v>
      </c>
      <c r="U12" s="228"/>
      <c r="V12" s="220"/>
      <c r="W12" s="228"/>
      <c r="X12" s="220"/>
      <c r="Y12" s="178"/>
      <c r="Z12" s="150"/>
      <c r="AA12" s="151"/>
      <c r="AB12" s="151"/>
    </row>
    <row r="13" spans="1:37" s="10" customFormat="1" x14ac:dyDescent="0.2">
      <c r="A13" s="152">
        <f>$B$6+1-1</f>
        <v>0</v>
      </c>
      <c r="B13" s="156"/>
      <c r="C13" s="157"/>
      <c r="D13" s="157"/>
      <c r="E13" s="158"/>
      <c r="F13" s="175"/>
      <c r="G13" s="159"/>
      <c r="H13" s="159"/>
      <c r="I13" s="159"/>
      <c r="J13" s="160" t="s">
        <v>247</v>
      </c>
      <c r="K13" s="91">
        <f>VLOOKUP(J13,Werte!$A$2:$D$223,2,0)</f>
        <v>28</v>
      </c>
      <c r="L13" s="91">
        <f>VLOOKUP(J13,Werte!$A$2:$D$223,3,0)</f>
        <v>14</v>
      </c>
      <c r="M13" s="91">
        <f>VLOOKUP(J13,Werte!$A$2:$D$223,4,0)</f>
        <v>20</v>
      </c>
      <c r="N13" s="180"/>
      <c r="O13" s="47">
        <f t="shared" ref="O13:O43" si="0">F13-E13</f>
        <v>0</v>
      </c>
      <c r="P13" s="27">
        <f>O13*24</f>
        <v>0</v>
      </c>
      <c r="Q13" s="37">
        <f t="shared" ref="Q13:Q43" si="1">IF(OR(AA13=TRUE,AC13=TRUE),L13,IF((AND(P13&lt;8,P13&gt;0)),0,IF((AND(P13&lt;24,P13&gt;=8)),L13,(IF(P13=24,K13,IF(AB13=TRUE,K13,0))))))</f>
        <v>0</v>
      </c>
      <c r="R13" s="161"/>
      <c r="S13" s="161"/>
      <c r="T13" s="161"/>
      <c r="U13" s="44">
        <f>AH13+AI13+AJ13</f>
        <v>0</v>
      </c>
      <c r="V13" s="161"/>
      <c r="W13" s="48">
        <f>IF(Y13&gt;0,Y13,0-AK13)</f>
        <v>0</v>
      </c>
      <c r="X13" s="48">
        <f t="shared" ref="X13:X43" si="2">IF(AD13=TRUE,M13,0)</f>
        <v>0</v>
      </c>
      <c r="Y13" s="48">
        <f>Q13+U13-V13</f>
        <v>0</v>
      </c>
      <c r="Z13" s="86"/>
      <c r="AA13" s="87" t="b">
        <v>0</v>
      </c>
      <c r="AB13" s="87" t="b">
        <v>0</v>
      </c>
      <c r="AC13" s="86" t="b">
        <v>0</v>
      </c>
      <c r="AD13" s="86" t="b">
        <v>0</v>
      </c>
      <c r="AE13" s="86" t="b">
        <v>0</v>
      </c>
      <c r="AF13" s="88" t="b">
        <v>0</v>
      </c>
      <c r="AG13" s="86" t="b">
        <v>0</v>
      </c>
      <c r="AH13" s="86">
        <f t="shared" ref="AH13:AH43" si="3">IF(AE13=TRUE,(K13*20%)*-1,0)</f>
        <v>0</v>
      </c>
      <c r="AI13" s="86">
        <f t="shared" ref="AI13:AI43" si="4">IF(AF13=TRUE,(K13*40%)*-1,0)</f>
        <v>0</v>
      </c>
      <c r="AJ13" s="86">
        <f t="shared" ref="AJ13:AJ43" si="5">IF(AG13=TRUE,(K13*40%)*-1,0)</f>
        <v>0</v>
      </c>
      <c r="AK13" s="86" t="b">
        <f t="shared" ref="AK13:AK43" si="6">IF(Y13=(K13*-0.2),$AB$5,IF(Y13=(K13*-0.4),$AB$6,IF(Y13=(K13*-0.6),$AB$5+$AB$6,IF(Y13=(K13*-0.8),$AB$6+$AB$7,IF(Y13=(K13*-1),$AB$5+$AB$6+$AB$7)))))</f>
        <v>0</v>
      </c>
    </row>
    <row r="14" spans="1:37" s="10" customFormat="1" x14ac:dyDescent="0.2">
      <c r="A14" s="152">
        <f>A13+1</f>
        <v>1</v>
      </c>
      <c r="B14" s="156"/>
      <c r="C14" s="157"/>
      <c r="D14" s="157"/>
      <c r="E14" s="158"/>
      <c r="F14" s="175"/>
      <c r="G14" s="159"/>
      <c r="H14" s="159"/>
      <c r="I14" s="159"/>
      <c r="J14" s="160" t="s">
        <v>247</v>
      </c>
      <c r="K14" s="91">
        <f>VLOOKUP(J14,Werte!$A$2:$D$223,2,0)</f>
        <v>28</v>
      </c>
      <c r="L14" s="91">
        <f>VLOOKUP(J14,Werte!$A$2:$D$223,3,0)</f>
        <v>14</v>
      </c>
      <c r="M14" s="91">
        <f>VLOOKUP(J14,Werte!$A$2:$D$223,4,0)</f>
        <v>20</v>
      </c>
      <c r="N14" s="180"/>
      <c r="O14" s="47">
        <f t="shared" si="0"/>
        <v>0</v>
      </c>
      <c r="P14" s="27">
        <f t="shared" ref="P14:P40" si="7">O14*24</f>
        <v>0</v>
      </c>
      <c r="Q14" s="37">
        <f t="shared" si="1"/>
        <v>0</v>
      </c>
      <c r="R14" s="161"/>
      <c r="S14" s="161"/>
      <c r="T14" s="161"/>
      <c r="U14" s="44">
        <f t="shared" ref="U14:U43" si="8">AH14+AI14+AJ14</f>
        <v>0</v>
      </c>
      <c r="V14" s="161"/>
      <c r="W14" s="48">
        <f t="shared" ref="W14:W43" si="9">IF(Y14&gt;0,Y14,0-AK14)</f>
        <v>0</v>
      </c>
      <c r="X14" s="48">
        <f t="shared" si="2"/>
        <v>0</v>
      </c>
      <c r="Y14" s="48">
        <f t="shared" ref="Y14:Y43" si="10">Q14+U14-V14</f>
        <v>0</v>
      </c>
      <c r="Z14" s="86"/>
      <c r="AA14" s="87" t="b">
        <v>0</v>
      </c>
      <c r="AB14" s="87" t="b">
        <v>0</v>
      </c>
      <c r="AC14" s="86" t="b">
        <v>0</v>
      </c>
      <c r="AD14" s="86" t="b">
        <v>0</v>
      </c>
      <c r="AE14" s="86" t="b">
        <v>0</v>
      </c>
      <c r="AF14" s="88" t="b">
        <v>0</v>
      </c>
      <c r="AG14" s="86" t="b">
        <v>0</v>
      </c>
      <c r="AH14" s="86">
        <f t="shared" si="3"/>
        <v>0</v>
      </c>
      <c r="AI14" s="86">
        <f t="shared" si="4"/>
        <v>0</v>
      </c>
      <c r="AJ14" s="86">
        <f t="shared" si="5"/>
        <v>0</v>
      </c>
      <c r="AK14" s="86" t="b">
        <f t="shared" si="6"/>
        <v>0</v>
      </c>
    </row>
    <row r="15" spans="1:37" s="10" customFormat="1" x14ac:dyDescent="0.2">
      <c r="A15" s="152">
        <f t="shared" ref="A15:A43" si="11">A14+1</f>
        <v>2</v>
      </c>
      <c r="B15" s="156"/>
      <c r="C15" s="157"/>
      <c r="D15" s="157"/>
      <c r="E15" s="158"/>
      <c r="F15" s="175"/>
      <c r="G15" s="159"/>
      <c r="H15" s="159"/>
      <c r="I15" s="159"/>
      <c r="J15" s="160" t="s">
        <v>247</v>
      </c>
      <c r="K15" s="91">
        <f>VLOOKUP(J15,Werte!$A$2:$D$223,2,0)</f>
        <v>28</v>
      </c>
      <c r="L15" s="91">
        <f>VLOOKUP(J15,Werte!$A$2:$D$223,3,0)</f>
        <v>14</v>
      </c>
      <c r="M15" s="91">
        <f>VLOOKUP(J15,Werte!$A$2:$D$223,4,0)</f>
        <v>20</v>
      </c>
      <c r="N15" s="180"/>
      <c r="O15" s="47">
        <f t="shared" si="0"/>
        <v>0</v>
      </c>
      <c r="P15" s="27">
        <f t="shared" si="7"/>
        <v>0</v>
      </c>
      <c r="Q15" s="37">
        <f t="shared" si="1"/>
        <v>0</v>
      </c>
      <c r="R15" s="161"/>
      <c r="S15" s="161"/>
      <c r="T15" s="161"/>
      <c r="U15" s="44">
        <f t="shared" si="8"/>
        <v>0</v>
      </c>
      <c r="V15" s="161"/>
      <c r="W15" s="48">
        <f t="shared" si="9"/>
        <v>0</v>
      </c>
      <c r="X15" s="48">
        <f t="shared" si="2"/>
        <v>0</v>
      </c>
      <c r="Y15" s="48">
        <f t="shared" si="10"/>
        <v>0</v>
      </c>
      <c r="Z15" s="86"/>
      <c r="AA15" s="87" t="b">
        <v>0</v>
      </c>
      <c r="AB15" s="87" t="b">
        <v>0</v>
      </c>
      <c r="AC15" s="86" t="b">
        <v>0</v>
      </c>
      <c r="AD15" s="86" t="b">
        <v>0</v>
      </c>
      <c r="AE15" s="86" t="b">
        <v>0</v>
      </c>
      <c r="AF15" s="88" t="b">
        <v>0</v>
      </c>
      <c r="AG15" s="86" t="b">
        <v>0</v>
      </c>
      <c r="AH15" s="86">
        <f t="shared" si="3"/>
        <v>0</v>
      </c>
      <c r="AI15" s="86">
        <f t="shared" si="4"/>
        <v>0</v>
      </c>
      <c r="AJ15" s="86">
        <f t="shared" si="5"/>
        <v>0</v>
      </c>
      <c r="AK15" s="86" t="b">
        <f t="shared" si="6"/>
        <v>0</v>
      </c>
    </row>
    <row r="16" spans="1:37" s="10" customFormat="1" x14ac:dyDescent="0.2">
      <c r="A16" s="152">
        <f t="shared" si="11"/>
        <v>3</v>
      </c>
      <c r="B16" s="267"/>
      <c r="C16" s="268"/>
      <c r="D16" s="268"/>
      <c r="E16" s="269"/>
      <c r="F16" s="270"/>
      <c r="G16" s="271"/>
      <c r="H16" s="271"/>
      <c r="I16" s="271"/>
      <c r="J16" s="272" t="s">
        <v>247</v>
      </c>
      <c r="K16" s="261">
        <f>VLOOKUP(J16,Werte!$A$2:$D$223,2,0)</f>
        <v>28</v>
      </c>
      <c r="L16" s="261">
        <f>VLOOKUP(J16,Werte!$A$2:$D$223,3,0)</f>
        <v>14</v>
      </c>
      <c r="M16" s="261">
        <f>VLOOKUP(J16,Werte!$A$2:$D$223,4,0)</f>
        <v>20</v>
      </c>
      <c r="N16" s="261"/>
      <c r="O16" s="262">
        <f t="shared" si="0"/>
        <v>0</v>
      </c>
      <c r="P16" s="263">
        <f t="shared" si="7"/>
        <v>0</v>
      </c>
      <c r="Q16" s="264">
        <f t="shared" si="1"/>
        <v>0</v>
      </c>
      <c r="R16" s="265"/>
      <c r="S16" s="265"/>
      <c r="T16" s="265"/>
      <c r="U16" s="265">
        <f t="shared" si="8"/>
        <v>0</v>
      </c>
      <c r="V16" s="265"/>
      <c r="W16" s="266">
        <f t="shared" si="9"/>
        <v>0</v>
      </c>
      <c r="X16" s="266">
        <f t="shared" si="2"/>
        <v>0</v>
      </c>
      <c r="Y16" s="48">
        <f t="shared" si="10"/>
        <v>0</v>
      </c>
      <c r="Z16" s="86"/>
      <c r="AA16" s="87" t="b">
        <v>0</v>
      </c>
      <c r="AB16" s="87" t="b">
        <v>0</v>
      </c>
      <c r="AC16" s="86" t="b">
        <v>0</v>
      </c>
      <c r="AD16" s="86" t="b">
        <v>0</v>
      </c>
      <c r="AE16" s="86" t="b">
        <v>0</v>
      </c>
      <c r="AF16" s="88" t="b">
        <v>0</v>
      </c>
      <c r="AG16" s="86" t="b">
        <v>0</v>
      </c>
      <c r="AH16" s="86">
        <f t="shared" si="3"/>
        <v>0</v>
      </c>
      <c r="AI16" s="86">
        <f t="shared" si="4"/>
        <v>0</v>
      </c>
      <c r="AJ16" s="86">
        <f t="shared" si="5"/>
        <v>0</v>
      </c>
      <c r="AK16" s="86" t="b">
        <f t="shared" si="6"/>
        <v>0</v>
      </c>
    </row>
    <row r="17" spans="1:37" s="10" customFormat="1" x14ac:dyDescent="0.2">
      <c r="A17" s="152">
        <f t="shared" si="11"/>
        <v>4</v>
      </c>
      <c r="B17" s="267"/>
      <c r="C17" s="268"/>
      <c r="D17" s="268"/>
      <c r="E17" s="269"/>
      <c r="F17" s="270"/>
      <c r="G17" s="271"/>
      <c r="H17" s="271"/>
      <c r="I17" s="271"/>
      <c r="J17" s="272" t="s">
        <v>247</v>
      </c>
      <c r="K17" s="261">
        <f>VLOOKUP(J17,Werte!$A$2:$D$223,2,0)</f>
        <v>28</v>
      </c>
      <c r="L17" s="261">
        <f>VLOOKUP(J17,Werte!$A$2:$D$223,3,0)</f>
        <v>14</v>
      </c>
      <c r="M17" s="261">
        <f>VLOOKUP(J17,Werte!$A$2:$D$223,4,0)</f>
        <v>20</v>
      </c>
      <c r="N17" s="261"/>
      <c r="O17" s="262">
        <f t="shared" si="0"/>
        <v>0</v>
      </c>
      <c r="P17" s="263">
        <f t="shared" si="7"/>
        <v>0</v>
      </c>
      <c r="Q17" s="264">
        <f t="shared" si="1"/>
        <v>0</v>
      </c>
      <c r="R17" s="265"/>
      <c r="S17" s="265"/>
      <c r="T17" s="265"/>
      <c r="U17" s="265">
        <f t="shared" si="8"/>
        <v>0</v>
      </c>
      <c r="V17" s="265"/>
      <c r="W17" s="266">
        <f t="shared" si="9"/>
        <v>0</v>
      </c>
      <c r="X17" s="266">
        <f t="shared" si="2"/>
        <v>0</v>
      </c>
      <c r="Y17" s="48">
        <f t="shared" si="10"/>
        <v>0</v>
      </c>
      <c r="Z17" s="86"/>
      <c r="AA17" s="87" t="b">
        <v>0</v>
      </c>
      <c r="AB17" s="87" t="b">
        <v>0</v>
      </c>
      <c r="AC17" s="86" t="b">
        <v>0</v>
      </c>
      <c r="AD17" s="86" t="b">
        <v>0</v>
      </c>
      <c r="AE17" s="86" t="b">
        <v>0</v>
      </c>
      <c r="AF17" s="88" t="b">
        <v>0</v>
      </c>
      <c r="AG17" s="86" t="b">
        <v>0</v>
      </c>
      <c r="AH17" s="86">
        <f t="shared" si="3"/>
        <v>0</v>
      </c>
      <c r="AI17" s="86">
        <f t="shared" si="4"/>
        <v>0</v>
      </c>
      <c r="AJ17" s="86">
        <f t="shared" si="5"/>
        <v>0</v>
      </c>
      <c r="AK17" s="86" t="b">
        <f t="shared" si="6"/>
        <v>0</v>
      </c>
    </row>
    <row r="18" spans="1:37" s="10" customFormat="1" x14ac:dyDescent="0.2">
      <c r="A18" s="152">
        <f t="shared" si="11"/>
        <v>5</v>
      </c>
      <c r="B18" s="267"/>
      <c r="C18" s="268"/>
      <c r="D18" s="268"/>
      <c r="E18" s="269"/>
      <c r="F18" s="270"/>
      <c r="G18" s="271"/>
      <c r="H18" s="271"/>
      <c r="I18" s="271"/>
      <c r="J18" s="272" t="s">
        <v>247</v>
      </c>
      <c r="K18" s="261">
        <f>VLOOKUP(J18,Werte!$A$2:$D$223,2,0)</f>
        <v>28</v>
      </c>
      <c r="L18" s="261">
        <f>VLOOKUP(J18,Werte!$A$2:$D$223,3,0)</f>
        <v>14</v>
      </c>
      <c r="M18" s="261">
        <f>VLOOKUP(J18,Werte!$A$2:$D$223,4,0)</f>
        <v>20</v>
      </c>
      <c r="N18" s="261"/>
      <c r="O18" s="262">
        <f t="shared" si="0"/>
        <v>0</v>
      </c>
      <c r="P18" s="263">
        <f t="shared" si="7"/>
        <v>0</v>
      </c>
      <c r="Q18" s="264">
        <f t="shared" si="1"/>
        <v>0</v>
      </c>
      <c r="R18" s="265"/>
      <c r="S18" s="265"/>
      <c r="T18" s="265"/>
      <c r="U18" s="265">
        <f t="shared" si="8"/>
        <v>0</v>
      </c>
      <c r="V18" s="265"/>
      <c r="W18" s="266">
        <f t="shared" si="9"/>
        <v>0</v>
      </c>
      <c r="X18" s="266">
        <f t="shared" si="2"/>
        <v>0</v>
      </c>
      <c r="Y18" s="48">
        <f t="shared" si="10"/>
        <v>0</v>
      </c>
      <c r="Z18" s="86"/>
      <c r="AA18" s="87" t="b">
        <v>0</v>
      </c>
      <c r="AB18" s="87" t="b">
        <v>0</v>
      </c>
      <c r="AC18" s="86" t="b">
        <v>0</v>
      </c>
      <c r="AD18" s="86" t="b">
        <v>0</v>
      </c>
      <c r="AE18" s="86" t="b">
        <v>0</v>
      </c>
      <c r="AF18" s="86" t="b">
        <v>0</v>
      </c>
      <c r="AG18" s="86" t="b">
        <v>0</v>
      </c>
      <c r="AH18" s="86">
        <f t="shared" si="3"/>
        <v>0</v>
      </c>
      <c r="AI18" s="86">
        <f t="shared" si="4"/>
        <v>0</v>
      </c>
      <c r="AJ18" s="86">
        <f t="shared" si="5"/>
        <v>0</v>
      </c>
      <c r="AK18" s="86" t="b">
        <f t="shared" si="6"/>
        <v>0</v>
      </c>
    </row>
    <row r="19" spans="1:37" s="10" customFormat="1" x14ac:dyDescent="0.2">
      <c r="A19" s="152">
        <f t="shared" si="11"/>
        <v>6</v>
      </c>
      <c r="B19" s="267"/>
      <c r="C19" s="268"/>
      <c r="D19" s="268"/>
      <c r="E19" s="269"/>
      <c r="F19" s="270"/>
      <c r="G19" s="271"/>
      <c r="H19" s="271"/>
      <c r="I19" s="271"/>
      <c r="J19" s="272" t="s">
        <v>247</v>
      </c>
      <c r="K19" s="261">
        <f>VLOOKUP(J19,Werte!$A$2:$D$223,2,0)</f>
        <v>28</v>
      </c>
      <c r="L19" s="261">
        <f>VLOOKUP(J19,Werte!$A$2:$D$223,3,0)</f>
        <v>14</v>
      </c>
      <c r="M19" s="261">
        <f>VLOOKUP(J19,Werte!$A$2:$D$223,4,0)</f>
        <v>20</v>
      </c>
      <c r="N19" s="261"/>
      <c r="O19" s="262">
        <f t="shared" si="0"/>
        <v>0</v>
      </c>
      <c r="P19" s="263">
        <f t="shared" si="7"/>
        <v>0</v>
      </c>
      <c r="Q19" s="264">
        <f t="shared" si="1"/>
        <v>0</v>
      </c>
      <c r="R19" s="265"/>
      <c r="S19" s="265"/>
      <c r="T19" s="265"/>
      <c r="U19" s="265">
        <f t="shared" si="8"/>
        <v>0</v>
      </c>
      <c r="V19" s="265"/>
      <c r="W19" s="266">
        <f t="shared" si="9"/>
        <v>0</v>
      </c>
      <c r="X19" s="266">
        <f t="shared" si="2"/>
        <v>0</v>
      </c>
      <c r="Y19" s="48">
        <f t="shared" si="10"/>
        <v>0</v>
      </c>
      <c r="Z19" s="86"/>
      <c r="AA19" s="87" t="b">
        <v>0</v>
      </c>
      <c r="AB19" s="87" t="b">
        <v>0</v>
      </c>
      <c r="AC19" s="86" t="b">
        <v>0</v>
      </c>
      <c r="AD19" s="86" t="b">
        <v>0</v>
      </c>
      <c r="AE19" s="86" t="b">
        <v>0</v>
      </c>
      <c r="AF19" s="86" t="b">
        <v>0</v>
      </c>
      <c r="AG19" s="86" t="b">
        <v>0</v>
      </c>
      <c r="AH19" s="86">
        <f t="shared" si="3"/>
        <v>0</v>
      </c>
      <c r="AI19" s="86">
        <f t="shared" si="4"/>
        <v>0</v>
      </c>
      <c r="AJ19" s="86">
        <f t="shared" si="5"/>
        <v>0</v>
      </c>
      <c r="AK19" s="86" t="b">
        <f t="shared" si="6"/>
        <v>0</v>
      </c>
    </row>
    <row r="20" spans="1:37" s="10" customFormat="1" x14ac:dyDescent="0.2">
      <c r="A20" s="185">
        <f t="shared" si="11"/>
        <v>7</v>
      </c>
      <c r="B20" s="267"/>
      <c r="C20" s="268"/>
      <c r="D20" s="268"/>
      <c r="E20" s="269"/>
      <c r="F20" s="270"/>
      <c r="G20" s="271"/>
      <c r="H20" s="271"/>
      <c r="I20" s="271"/>
      <c r="J20" s="272" t="s">
        <v>247</v>
      </c>
      <c r="K20" s="261">
        <f>VLOOKUP(J20,Werte!$A$2:$D$223,2,0)</f>
        <v>28</v>
      </c>
      <c r="L20" s="261">
        <f>VLOOKUP(J20,Werte!$A$2:$D$223,3,0)</f>
        <v>14</v>
      </c>
      <c r="M20" s="261">
        <f>VLOOKUP(J20,Werte!$A$2:$D$223,4,0)</f>
        <v>20</v>
      </c>
      <c r="N20" s="261"/>
      <c r="O20" s="262">
        <f t="shared" si="0"/>
        <v>0</v>
      </c>
      <c r="P20" s="263">
        <f t="shared" si="7"/>
        <v>0</v>
      </c>
      <c r="Q20" s="264">
        <f t="shared" si="1"/>
        <v>0</v>
      </c>
      <c r="R20" s="265"/>
      <c r="S20" s="265"/>
      <c r="T20" s="265"/>
      <c r="U20" s="265">
        <f t="shared" si="8"/>
        <v>0</v>
      </c>
      <c r="V20" s="265"/>
      <c r="W20" s="266">
        <f t="shared" si="9"/>
        <v>0</v>
      </c>
      <c r="X20" s="266">
        <f t="shared" si="2"/>
        <v>0</v>
      </c>
      <c r="Y20" s="48">
        <f t="shared" si="10"/>
        <v>0</v>
      </c>
      <c r="Z20" s="86"/>
      <c r="AA20" s="87" t="b">
        <v>0</v>
      </c>
      <c r="AB20" s="87" t="b">
        <v>0</v>
      </c>
      <c r="AC20" s="86" t="b">
        <v>0</v>
      </c>
      <c r="AD20" s="86" t="b">
        <v>0</v>
      </c>
      <c r="AE20" s="86" t="b">
        <v>0</v>
      </c>
      <c r="AF20" s="86" t="b">
        <v>0</v>
      </c>
      <c r="AG20" s="86" t="b">
        <v>0</v>
      </c>
      <c r="AH20" s="86">
        <f t="shared" si="3"/>
        <v>0</v>
      </c>
      <c r="AI20" s="86">
        <f t="shared" si="4"/>
        <v>0</v>
      </c>
      <c r="AJ20" s="86">
        <f t="shared" si="5"/>
        <v>0</v>
      </c>
      <c r="AK20" s="86" t="b">
        <f t="shared" si="6"/>
        <v>0</v>
      </c>
    </row>
    <row r="21" spans="1:37" s="10" customFormat="1" x14ac:dyDescent="0.2">
      <c r="A21" s="185">
        <f t="shared" si="11"/>
        <v>8</v>
      </c>
      <c r="B21" s="267"/>
      <c r="C21" s="268"/>
      <c r="D21" s="268"/>
      <c r="E21" s="269"/>
      <c r="F21" s="270"/>
      <c r="G21" s="271"/>
      <c r="H21" s="271"/>
      <c r="I21" s="271"/>
      <c r="J21" s="272" t="s">
        <v>247</v>
      </c>
      <c r="K21" s="261">
        <f>VLOOKUP(J21,Werte!$A$2:$D$223,2,0)</f>
        <v>28</v>
      </c>
      <c r="L21" s="261">
        <f>VLOOKUP(J21,Werte!$A$2:$D$223,3,0)</f>
        <v>14</v>
      </c>
      <c r="M21" s="261">
        <f>VLOOKUP(J21,Werte!$A$2:$D$223,4,0)</f>
        <v>20</v>
      </c>
      <c r="N21" s="261"/>
      <c r="O21" s="262">
        <f t="shared" si="0"/>
        <v>0</v>
      </c>
      <c r="P21" s="263">
        <f t="shared" si="7"/>
        <v>0</v>
      </c>
      <c r="Q21" s="264">
        <f t="shared" si="1"/>
        <v>0</v>
      </c>
      <c r="R21" s="265"/>
      <c r="S21" s="265"/>
      <c r="T21" s="265"/>
      <c r="U21" s="265">
        <f t="shared" si="8"/>
        <v>0</v>
      </c>
      <c r="V21" s="265"/>
      <c r="W21" s="266">
        <f t="shared" si="9"/>
        <v>0</v>
      </c>
      <c r="X21" s="266">
        <f t="shared" si="2"/>
        <v>0</v>
      </c>
      <c r="Y21" s="48">
        <f t="shared" si="10"/>
        <v>0</v>
      </c>
      <c r="Z21" s="86"/>
      <c r="AA21" s="87" t="b">
        <v>0</v>
      </c>
      <c r="AB21" s="87" t="b">
        <v>0</v>
      </c>
      <c r="AC21" s="86" t="b">
        <v>0</v>
      </c>
      <c r="AD21" s="86" t="b">
        <v>0</v>
      </c>
      <c r="AE21" s="86" t="b">
        <v>0</v>
      </c>
      <c r="AF21" s="86" t="b">
        <v>0</v>
      </c>
      <c r="AG21" s="86" t="b">
        <v>0</v>
      </c>
      <c r="AH21" s="86">
        <f t="shared" si="3"/>
        <v>0</v>
      </c>
      <c r="AI21" s="86">
        <f t="shared" si="4"/>
        <v>0</v>
      </c>
      <c r="AJ21" s="86">
        <f t="shared" si="5"/>
        <v>0</v>
      </c>
      <c r="AK21" s="86" t="b">
        <f t="shared" si="6"/>
        <v>0</v>
      </c>
    </row>
    <row r="22" spans="1:37" s="10" customFormat="1" x14ac:dyDescent="0.2">
      <c r="A22" s="185">
        <f t="shared" si="11"/>
        <v>9</v>
      </c>
      <c r="B22" s="267"/>
      <c r="C22" s="268"/>
      <c r="D22" s="268"/>
      <c r="E22" s="269"/>
      <c r="F22" s="270"/>
      <c r="G22" s="271"/>
      <c r="H22" s="271"/>
      <c r="I22" s="271"/>
      <c r="J22" s="272" t="s">
        <v>247</v>
      </c>
      <c r="K22" s="261">
        <f>VLOOKUP(J22,Werte!$A$2:$D$223,2,0)</f>
        <v>28</v>
      </c>
      <c r="L22" s="261">
        <f>VLOOKUP(J22,Werte!$A$2:$D$223,3,0)</f>
        <v>14</v>
      </c>
      <c r="M22" s="261">
        <f>VLOOKUP(J22,Werte!$A$2:$D$223,4,0)</f>
        <v>20</v>
      </c>
      <c r="N22" s="261"/>
      <c r="O22" s="262">
        <f t="shared" si="0"/>
        <v>0</v>
      </c>
      <c r="P22" s="263">
        <f t="shared" si="7"/>
        <v>0</v>
      </c>
      <c r="Q22" s="264">
        <f t="shared" si="1"/>
        <v>0</v>
      </c>
      <c r="R22" s="265"/>
      <c r="S22" s="265"/>
      <c r="T22" s="265"/>
      <c r="U22" s="265">
        <f t="shared" si="8"/>
        <v>0</v>
      </c>
      <c r="V22" s="265"/>
      <c r="W22" s="266">
        <f t="shared" si="9"/>
        <v>0</v>
      </c>
      <c r="X22" s="266">
        <f t="shared" si="2"/>
        <v>0</v>
      </c>
      <c r="Y22" s="48">
        <f t="shared" si="10"/>
        <v>0</v>
      </c>
      <c r="Z22" s="86"/>
      <c r="AA22" s="87" t="b">
        <v>0</v>
      </c>
      <c r="AB22" s="87" t="b">
        <v>0</v>
      </c>
      <c r="AC22" s="86" t="b">
        <v>0</v>
      </c>
      <c r="AD22" s="86" t="b">
        <v>0</v>
      </c>
      <c r="AE22" s="86" t="b">
        <v>0</v>
      </c>
      <c r="AF22" s="86" t="b">
        <v>0</v>
      </c>
      <c r="AG22" s="86" t="b">
        <v>0</v>
      </c>
      <c r="AH22" s="86">
        <f t="shared" si="3"/>
        <v>0</v>
      </c>
      <c r="AI22" s="86">
        <f t="shared" si="4"/>
        <v>0</v>
      </c>
      <c r="AJ22" s="86">
        <f t="shared" si="5"/>
        <v>0</v>
      </c>
      <c r="AK22" s="86" t="b">
        <f t="shared" si="6"/>
        <v>0</v>
      </c>
    </row>
    <row r="23" spans="1:37" s="10" customFormat="1" x14ac:dyDescent="0.2">
      <c r="A23" s="185">
        <f t="shared" si="11"/>
        <v>10</v>
      </c>
      <c r="B23" s="267"/>
      <c r="C23" s="268"/>
      <c r="D23" s="268"/>
      <c r="E23" s="269"/>
      <c r="F23" s="270"/>
      <c r="G23" s="271"/>
      <c r="H23" s="271"/>
      <c r="I23" s="271"/>
      <c r="J23" s="272" t="s">
        <v>247</v>
      </c>
      <c r="K23" s="261">
        <f>VLOOKUP(J23,Werte!$A$2:$D$223,2,0)</f>
        <v>28</v>
      </c>
      <c r="L23" s="261">
        <f>VLOOKUP(J23,Werte!$A$2:$D$223,3,0)</f>
        <v>14</v>
      </c>
      <c r="M23" s="261">
        <f>VLOOKUP(J23,Werte!$A$2:$D$223,4,0)</f>
        <v>20</v>
      </c>
      <c r="N23" s="261"/>
      <c r="O23" s="262">
        <f t="shared" si="0"/>
        <v>0</v>
      </c>
      <c r="P23" s="263">
        <f t="shared" si="7"/>
        <v>0</v>
      </c>
      <c r="Q23" s="264">
        <f t="shared" si="1"/>
        <v>0</v>
      </c>
      <c r="R23" s="265"/>
      <c r="S23" s="265"/>
      <c r="T23" s="265"/>
      <c r="U23" s="265">
        <f t="shared" si="8"/>
        <v>0</v>
      </c>
      <c r="V23" s="265"/>
      <c r="W23" s="266">
        <f t="shared" si="9"/>
        <v>0</v>
      </c>
      <c r="X23" s="266">
        <f t="shared" si="2"/>
        <v>0</v>
      </c>
      <c r="Y23" s="48">
        <f t="shared" si="10"/>
        <v>0</v>
      </c>
      <c r="Z23" s="86"/>
      <c r="AA23" s="87" t="b">
        <v>0</v>
      </c>
      <c r="AB23" s="87" t="b">
        <v>0</v>
      </c>
      <c r="AC23" s="86" t="b">
        <v>0</v>
      </c>
      <c r="AD23" s="86" t="b">
        <v>0</v>
      </c>
      <c r="AE23" s="86" t="b">
        <v>0</v>
      </c>
      <c r="AF23" s="86" t="b">
        <v>0</v>
      </c>
      <c r="AG23" s="86" t="b">
        <v>0</v>
      </c>
      <c r="AH23" s="86">
        <f t="shared" si="3"/>
        <v>0</v>
      </c>
      <c r="AI23" s="86">
        <f t="shared" si="4"/>
        <v>0</v>
      </c>
      <c r="AJ23" s="86">
        <f t="shared" si="5"/>
        <v>0</v>
      </c>
      <c r="AK23" s="86" t="b">
        <f t="shared" si="6"/>
        <v>0</v>
      </c>
    </row>
    <row r="24" spans="1:37" s="10" customFormat="1" x14ac:dyDescent="0.2">
      <c r="A24" s="185">
        <f t="shared" si="11"/>
        <v>11</v>
      </c>
      <c r="B24" s="267"/>
      <c r="C24" s="268"/>
      <c r="D24" s="268"/>
      <c r="E24" s="269"/>
      <c r="F24" s="270"/>
      <c r="G24" s="271"/>
      <c r="H24" s="271"/>
      <c r="I24" s="271"/>
      <c r="J24" s="272" t="s">
        <v>247</v>
      </c>
      <c r="K24" s="261">
        <f>VLOOKUP(J24,Werte!$A$2:$D$223,2,0)</f>
        <v>28</v>
      </c>
      <c r="L24" s="261">
        <f>VLOOKUP(J24,Werte!$A$2:$D$223,3,0)</f>
        <v>14</v>
      </c>
      <c r="M24" s="261">
        <f>VLOOKUP(J24,Werte!$A$2:$D$223,4,0)</f>
        <v>20</v>
      </c>
      <c r="N24" s="261"/>
      <c r="O24" s="262">
        <f t="shared" si="0"/>
        <v>0</v>
      </c>
      <c r="P24" s="263">
        <f t="shared" si="7"/>
        <v>0</v>
      </c>
      <c r="Q24" s="264">
        <f t="shared" si="1"/>
        <v>0</v>
      </c>
      <c r="R24" s="265"/>
      <c r="S24" s="265"/>
      <c r="T24" s="265"/>
      <c r="U24" s="265">
        <f t="shared" si="8"/>
        <v>0</v>
      </c>
      <c r="V24" s="265"/>
      <c r="W24" s="266">
        <f t="shared" si="9"/>
        <v>0</v>
      </c>
      <c r="X24" s="266">
        <f t="shared" si="2"/>
        <v>0</v>
      </c>
      <c r="Y24" s="48">
        <f t="shared" si="10"/>
        <v>0</v>
      </c>
      <c r="Z24" s="86"/>
      <c r="AA24" s="87" t="b">
        <v>0</v>
      </c>
      <c r="AB24" s="87" t="b">
        <v>0</v>
      </c>
      <c r="AC24" s="86" t="b">
        <v>0</v>
      </c>
      <c r="AD24" s="86" t="b">
        <v>0</v>
      </c>
      <c r="AE24" s="86" t="b">
        <v>0</v>
      </c>
      <c r="AF24" s="86" t="b">
        <v>0</v>
      </c>
      <c r="AG24" s="86" t="b">
        <v>0</v>
      </c>
      <c r="AH24" s="86">
        <f t="shared" si="3"/>
        <v>0</v>
      </c>
      <c r="AI24" s="86">
        <f t="shared" si="4"/>
        <v>0</v>
      </c>
      <c r="AJ24" s="86">
        <f t="shared" si="5"/>
        <v>0</v>
      </c>
      <c r="AK24" s="86" t="b">
        <f t="shared" si="6"/>
        <v>0</v>
      </c>
    </row>
    <row r="25" spans="1:37" s="10" customFormat="1" x14ac:dyDescent="0.2">
      <c r="A25" s="185">
        <f t="shared" si="11"/>
        <v>12</v>
      </c>
      <c r="B25" s="267"/>
      <c r="C25" s="268"/>
      <c r="D25" s="268"/>
      <c r="E25" s="269"/>
      <c r="F25" s="270"/>
      <c r="G25" s="271"/>
      <c r="H25" s="271"/>
      <c r="I25" s="271"/>
      <c r="J25" s="272" t="s">
        <v>247</v>
      </c>
      <c r="K25" s="261">
        <f>VLOOKUP(J25,Werte!$A$2:$D$223,2,0)</f>
        <v>28</v>
      </c>
      <c r="L25" s="261">
        <f>VLOOKUP(J25,Werte!$A$2:$D$223,3,0)</f>
        <v>14</v>
      </c>
      <c r="M25" s="261">
        <f>VLOOKUP(J25,Werte!$A$2:$D$223,4,0)</f>
        <v>20</v>
      </c>
      <c r="N25" s="261"/>
      <c r="O25" s="262">
        <f t="shared" si="0"/>
        <v>0</v>
      </c>
      <c r="P25" s="263">
        <f t="shared" si="7"/>
        <v>0</v>
      </c>
      <c r="Q25" s="264">
        <f t="shared" si="1"/>
        <v>0</v>
      </c>
      <c r="R25" s="265"/>
      <c r="S25" s="265"/>
      <c r="T25" s="265"/>
      <c r="U25" s="265">
        <f t="shared" si="8"/>
        <v>0</v>
      </c>
      <c r="V25" s="265"/>
      <c r="W25" s="266">
        <f t="shared" si="9"/>
        <v>0</v>
      </c>
      <c r="X25" s="266">
        <f t="shared" si="2"/>
        <v>0</v>
      </c>
      <c r="Y25" s="48">
        <f t="shared" si="10"/>
        <v>0</v>
      </c>
      <c r="Z25" s="86"/>
      <c r="AA25" s="87" t="b">
        <v>0</v>
      </c>
      <c r="AB25" s="87" t="b">
        <v>0</v>
      </c>
      <c r="AC25" s="86" t="b">
        <v>0</v>
      </c>
      <c r="AD25" s="86" t="b">
        <v>0</v>
      </c>
      <c r="AE25" s="86" t="b">
        <v>0</v>
      </c>
      <c r="AF25" s="86" t="b">
        <v>0</v>
      </c>
      <c r="AG25" s="86" t="b">
        <v>0</v>
      </c>
      <c r="AH25" s="86">
        <f t="shared" si="3"/>
        <v>0</v>
      </c>
      <c r="AI25" s="86">
        <f t="shared" si="4"/>
        <v>0</v>
      </c>
      <c r="AJ25" s="86">
        <f t="shared" si="5"/>
        <v>0</v>
      </c>
      <c r="AK25" s="86" t="b">
        <f t="shared" si="6"/>
        <v>0</v>
      </c>
    </row>
    <row r="26" spans="1:37" s="10" customFormat="1" x14ac:dyDescent="0.2">
      <c r="A26" s="185">
        <f t="shared" si="11"/>
        <v>13</v>
      </c>
      <c r="B26" s="267"/>
      <c r="C26" s="268"/>
      <c r="D26" s="268"/>
      <c r="E26" s="269"/>
      <c r="F26" s="270"/>
      <c r="G26" s="271"/>
      <c r="H26" s="271"/>
      <c r="I26" s="271"/>
      <c r="J26" s="272" t="s">
        <v>247</v>
      </c>
      <c r="K26" s="261">
        <f>VLOOKUP(J26,Werte!$A$2:$D$223,2,0)</f>
        <v>28</v>
      </c>
      <c r="L26" s="261">
        <f>VLOOKUP(J26,Werte!$A$2:$D$223,3,0)</f>
        <v>14</v>
      </c>
      <c r="M26" s="261">
        <f>VLOOKUP(J26,Werte!$A$2:$D$223,4,0)</f>
        <v>20</v>
      </c>
      <c r="N26" s="261"/>
      <c r="O26" s="262">
        <f t="shared" si="0"/>
        <v>0</v>
      </c>
      <c r="P26" s="263">
        <f t="shared" si="7"/>
        <v>0</v>
      </c>
      <c r="Q26" s="264">
        <f t="shared" si="1"/>
        <v>0</v>
      </c>
      <c r="R26" s="265"/>
      <c r="S26" s="265"/>
      <c r="T26" s="265"/>
      <c r="U26" s="265">
        <f t="shared" si="8"/>
        <v>0</v>
      </c>
      <c r="V26" s="265"/>
      <c r="W26" s="266">
        <f t="shared" si="9"/>
        <v>0</v>
      </c>
      <c r="X26" s="266">
        <f t="shared" si="2"/>
        <v>0</v>
      </c>
      <c r="Y26" s="48">
        <f t="shared" si="10"/>
        <v>0</v>
      </c>
      <c r="Z26" s="86"/>
      <c r="AA26" s="87" t="b">
        <v>0</v>
      </c>
      <c r="AB26" s="87" t="b">
        <v>0</v>
      </c>
      <c r="AC26" s="86" t="b">
        <v>0</v>
      </c>
      <c r="AD26" s="86" t="b">
        <v>0</v>
      </c>
      <c r="AE26" s="86" t="b">
        <v>0</v>
      </c>
      <c r="AF26" s="86" t="b">
        <v>0</v>
      </c>
      <c r="AG26" s="86" t="b">
        <v>0</v>
      </c>
      <c r="AH26" s="86">
        <f t="shared" si="3"/>
        <v>0</v>
      </c>
      <c r="AI26" s="86">
        <f t="shared" si="4"/>
        <v>0</v>
      </c>
      <c r="AJ26" s="86">
        <f t="shared" si="5"/>
        <v>0</v>
      </c>
      <c r="AK26" s="86" t="b">
        <f t="shared" si="6"/>
        <v>0</v>
      </c>
    </row>
    <row r="27" spans="1:37" s="10" customFormat="1" x14ac:dyDescent="0.2">
      <c r="A27" s="185">
        <f t="shared" si="11"/>
        <v>14</v>
      </c>
      <c r="B27" s="267"/>
      <c r="C27" s="268"/>
      <c r="D27" s="268"/>
      <c r="E27" s="269"/>
      <c r="F27" s="270"/>
      <c r="G27" s="271"/>
      <c r="H27" s="271"/>
      <c r="I27" s="271"/>
      <c r="J27" s="272" t="s">
        <v>247</v>
      </c>
      <c r="K27" s="261">
        <f>VLOOKUP(J27,Werte!$A$2:$D$223,2,0)</f>
        <v>28</v>
      </c>
      <c r="L27" s="261">
        <f>VLOOKUP(J27,Werte!$A$2:$D$223,3,0)</f>
        <v>14</v>
      </c>
      <c r="M27" s="261">
        <f>VLOOKUP(J27,Werte!$A$2:$D$223,4,0)</f>
        <v>20</v>
      </c>
      <c r="N27" s="261"/>
      <c r="O27" s="262">
        <f t="shared" si="0"/>
        <v>0</v>
      </c>
      <c r="P27" s="263">
        <f t="shared" si="7"/>
        <v>0</v>
      </c>
      <c r="Q27" s="264">
        <f t="shared" si="1"/>
        <v>0</v>
      </c>
      <c r="R27" s="265"/>
      <c r="S27" s="265"/>
      <c r="T27" s="265"/>
      <c r="U27" s="265">
        <f t="shared" si="8"/>
        <v>0</v>
      </c>
      <c r="V27" s="265"/>
      <c r="W27" s="266">
        <f t="shared" si="9"/>
        <v>0</v>
      </c>
      <c r="X27" s="266">
        <f t="shared" si="2"/>
        <v>0</v>
      </c>
      <c r="Y27" s="48">
        <f t="shared" si="10"/>
        <v>0</v>
      </c>
      <c r="Z27" s="86"/>
      <c r="AA27" s="87" t="b">
        <v>0</v>
      </c>
      <c r="AB27" s="87" t="b">
        <v>0</v>
      </c>
      <c r="AC27" s="86" t="b">
        <v>0</v>
      </c>
      <c r="AD27" s="86" t="b">
        <v>0</v>
      </c>
      <c r="AE27" s="86" t="b">
        <v>0</v>
      </c>
      <c r="AF27" s="86" t="b">
        <v>0</v>
      </c>
      <c r="AG27" s="86" t="b">
        <v>0</v>
      </c>
      <c r="AH27" s="86">
        <f t="shared" si="3"/>
        <v>0</v>
      </c>
      <c r="AI27" s="86">
        <f t="shared" si="4"/>
        <v>0</v>
      </c>
      <c r="AJ27" s="86">
        <f t="shared" si="5"/>
        <v>0</v>
      </c>
      <c r="AK27" s="86" t="b">
        <f t="shared" si="6"/>
        <v>0</v>
      </c>
    </row>
    <row r="28" spans="1:37" s="10" customFormat="1" x14ac:dyDescent="0.2">
      <c r="A28" s="185">
        <f t="shared" si="11"/>
        <v>15</v>
      </c>
      <c r="B28" s="267"/>
      <c r="C28" s="268"/>
      <c r="D28" s="268"/>
      <c r="E28" s="269"/>
      <c r="F28" s="270"/>
      <c r="G28" s="271"/>
      <c r="H28" s="271"/>
      <c r="I28" s="271"/>
      <c r="J28" s="272" t="s">
        <v>247</v>
      </c>
      <c r="K28" s="261">
        <f>VLOOKUP(J28,Werte!$A$2:$D$223,2,0)</f>
        <v>28</v>
      </c>
      <c r="L28" s="261">
        <f>VLOOKUP(J28,Werte!$A$2:$D$223,3,0)</f>
        <v>14</v>
      </c>
      <c r="M28" s="261">
        <f>VLOOKUP(J28,Werte!$A$2:$D$223,4,0)</f>
        <v>20</v>
      </c>
      <c r="N28" s="261"/>
      <c r="O28" s="262">
        <f t="shared" si="0"/>
        <v>0</v>
      </c>
      <c r="P28" s="263">
        <f t="shared" si="7"/>
        <v>0</v>
      </c>
      <c r="Q28" s="264">
        <f t="shared" si="1"/>
        <v>0</v>
      </c>
      <c r="R28" s="265"/>
      <c r="S28" s="265"/>
      <c r="T28" s="265"/>
      <c r="U28" s="265">
        <f t="shared" si="8"/>
        <v>0</v>
      </c>
      <c r="V28" s="265"/>
      <c r="W28" s="266">
        <f t="shared" si="9"/>
        <v>0</v>
      </c>
      <c r="X28" s="266">
        <f t="shared" si="2"/>
        <v>0</v>
      </c>
      <c r="Y28" s="48">
        <f t="shared" si="10"/>
        <v>0</v>
      </c>
      <c r="Z28" s="86"/>
      <c r="AA28" s="87" t="b">
        <v>0</v>
      </c>
      <c r="AB28" s="87" t="b">
        <v>0</v>
      </c>
      <c r="AC28" s="86" t="b">
        <v>0</v>
      </c>
      <c r="AD28" s="86" t="b">
        <v>0</v>
      </c>
      <c r="AE28" s="86" t="b">
        <v>0</v>
      </c>
      <c r="AF28" s="86" t="b">
        <v>0</v>
      </c>
      <c r="AG28" s="86" t="b">
        <v>0</v>
      </c>
      <c r="AH28" s="86">
        <f t="shared" si="3"/>
        <v>0</v>
      </c>
      <c r="AI28" s="86">
        <f t="shared" si="4"/>
        <v>0</v>
      </c>
      <c r="AJ28" s="86">
        <f t="shared" si="5"/>
        <v>0</v>
      </c>
      <c r="AK28" s="86" t="b">
        <f t="shared" si="6"/>
        <v>0</v>
      </c>
    </row>
    <row r="29" spans="1:37" s="10" customFormat="1" x14ac:dyDescent="0.2">
      <c r="A29" s="185">
        <f t="shared" si="11"/>
        <v>16</v>
      </c>
      <c r="B29" s="267"/>
      <c r="C29" s="268"/>
      <c r="D29" s="268"/>
      <c r="E29" s="269"/>
      <c r="F29" s="270"/>
      <c r="G29" s="271"/>
      <c r="H29" s="271"/>
      <c r="I29" s="271"/>
      <c r="J29" s="272" t="s">
        <v>247</v>
      </c>
      <c r="K29" s="261">
        <f>VLOOKUP(J29,Werte!$A$2:$D$223,2,0)</f>
        <v>28</v>
      </c>
      <c r="L29" s="261">
        <f>VLOOKUP(J29,Werte!$A$2:$D$223,3,0)</f>
        <v>14</v>
      </c>
      <c r="M29" s="261">
        <f>VLOOKUP(J29,Werte!$A$2:$D$223,4,0)</f>
        <v>20</v>
      </c>
      <c r="N29" s="261"/>
      <c r="O29" s="262">
        <f t="shared" si="0"/>
        <v>0</v>
      </c>
      <c r="P29" s="263">
        <f t="shared" si="7"/>
        <v>0</v>
      </c>
      <c r="Q29" s="264">
        <f t="shared" si="1"/>
        <v>0</v>
      </c>
      <c r="R29" s="265"/>
      <c r="S29" s="265"/>
      <c r="T29" s="265"/>
      <c r="U29" s="265">
        <f t="shared" si="8"/>
        <v>0</v>
      </c>
      <c r="V29" s="265"/>
      <c r="W29" s="266">
        <f t="shared" si="9"/>
        <v>0</v>
      </c>
      <c r="X29" s="266">
        <f t="shared" si="2"/>
        <v>0</v>
      </c>
      <c r="Y29" s="48">
        <f t="shared" si="10"/>
        <v>0</v>
      </c>
      <c r="Z29" s="86"/>
      <c r="AA29" s="87" t="b">
        <v>0</v>
      </c>
      <c r="AB29" s="87" t="b">
        <v>0</v>
      </c>
      <c r="AC29" s="86" t="b">
        <v>0</v>
      </c>
      <c r="AD29" s="86" t="b">
        <v>0</v>
      </c>
      <c r="AE29" s="86" t="b">
        <v>0</v>
      </c>
      <c r="AF29" s="86" t="b">
        <v>0</v>
      </c>
      <c r="AG29" s="86" t="b">
        <v>0</v>
      </c>
      <c r="AH29" s="86">
        <f t="shared" si="3"/>
        <v>0</v>
      </c>
      <c r="AI29" s="86">
        <f t="shared" si="4"/>
        <v>0</v>
      </c>
      <c r="AJ29" s="86">
        <f t="shared" si="5"/>
        <v>0</v>
      </c>
      <c r="AK29" s="86" t="b">
        <f t="shared" si="6"/>
        <v>0</v>
      </c>
    </row>
    <row r="30" spans="1:37" s="10" customFormat="1" x14ac:dyDescent="0.2">
      <c r="A30" s="185">
        <f t="shared" si="11"/>
        <v>17</v>
      </c>
      <c r="B30" s="267"/>
      <c r="C30" s="268"/>
      <c r="D30" s="268"/>
      <c r="E30" s="269"/>
      <c r="F30" s="270"/>
      <c r="G30" s="271"/>
      <c r="H30" s="271"/>
      <c r="I30" s="271"/>
      <c r="J30" s="272" t="s">
        <v>247</v>
      </c>
      <c r="K30" s="261">
        <f>VLOOKUP(J30,Werte!$A$2:$D$223,2,0)</f>
        <v>28</v>
      </c>
      <c r="L30" s="261">
        <f>VLOOKUP(J30,Werte!$A$2:$D$223,3,0)</f>
        <v>14</v>
      </c>
      <c r="M30" s="261">
        <f>VLOOKUP(J30,Werte!$A$2:$D$223,4,0)</f>
        <v>20</v>
      </c>
      <c r="N30" s="261"/>
      <c r="O30" s="262">
        <f t="shared" si="0"/>
        <v>0</v>
      </c>
      <c r="P30" s="263">
        <f t="shared" si="7"/>
        <v>0</v>
      </c>
      <c r="Q30" s="264">
        <f t="shared" si="1"/>
        <v>0</v>
      </c>
      <c r="R30" s="265"/>
      <c r="S30" s="265"/>
      <c r="T30" s="265"/>
      <c r="U30" s="265">
        <f t="shared" si="8"/>
        <v>0</v>
      </c>
      <c r="V30" s="265"/>
      <c r="W30" s="266">
        <f t="shared" si="9"/>
        <v>0</v>
      </c>
      <c r="X30" s="266">
        <f t="shared" si="2"/>
        <v>0</v>
      </c>
      <c r="Y30" s="48">
        <f t="shared" si="10"/>
        <v>0</v>
      </c>
      <c r="Z30" s="86"/>
      <c r="AA30" s="87" t="b">
        <v>0</v>
      </c>
      <c r="AB30" s="87" t="b">
        <v>0</v>
      </c>
      <c r="AC30" s="86" t="b">
        <v>0</v>
      </c>
      <c r="AD30" s="86" t="b">
        <v>0</v>
      </c>
      <c r="AE30" s="86" t="b">
        <v>0</v>
      </c>
      <c r="AF30" s="86" t="b">
        <v>0</v>
      </c>
      <c r="AG30" s="86" t="b">
        <v>0</v>
      </c>
      <c r="AH30" s="86">
        <f t="shared" si="3"/>
        <v>0</v>
      </c>
      <c r="AI30" s="86">
        <f t="shared" si="4"/>
        <v>0</v>
      </c>
      <c r="AJ30" s="86">
        <f t="shared" si="5"/>
        <v>0</v>
      </c>
      <c r="AK30" s="86" t="b">
        <f t="shared" si="6"/>
        <v>0</v>
      </c>
    </row>
    <row r="31" spans="1:37" s="10" customFormat="1" x14ac:dyDescent="0.2">
      <c r="A31" s="185">
        <f t="shared" si="11"/>
        <v>18</v>
      </c>
      <c r="B31" s="267"/>
      <c r="C31" s="268"/>
      <c r="D31" s="268"/>
      <c r="E31" s="269"/>
      <c r="F31" s="270"/>
      <c r="G31" s="271"/>
      <c r="H31" s="271"/>
      <c r="I31" s="271"/>
      <c r="J31" s="272" t="s">
        <v>247</v>
      </c>
      <c r="K31" s="261">
        <f>VLOOKUP(J31,Werte!$A$2:$D$223,2,0)</f>
        <v>28</v>
      </c>
      <c r="L31" s="261">
        <f>VLOOKUP(J31,Werte!$A$2:$D$223,3,0)</f>
        <v>14</v>
      </c>
      <c r="M31" s="261">
        <f>VLOOKUP(J31,Werte!$A$2:$D$223,4,0)</f>
        <v>20</v>
      </c>
      <c r="N31" s="261"/>
      <c r="O31" s="262">
        <f t="shared" si="0"/>
        <v>0</v>
      </c>
      <c r="P31" s="263">
        <f t="shared" si="7"/>
        <v>0</v>
      </c>
      <c r="Q31" s="264">
        <f t="shared" si="1"/>
        <v>0</v>
      </c>
      <c r="R31" s="265"/>
      <c r="S31" s="265"/>
      <c r="T31" s="265"/>
      <c r="U31" s="265">
        <f t="shared" si="8"/>
        <v>0</v>
      </c>
      <c r="V31" s="265"/>
      <c r="W31" s="266">
        <f t="shared" si="9"/>
        <v>0</v>
      </c>
      <c r="X31" s="266">
        <f t="shared" si="2"/>
        <v>0</v>
      </c>
      <c r="Y31" s="48">
        <f t="shared" si="10"/>
        <v>0</v>
      </c>
      <c r="Z31" s="86"/>
      <c r="AA31" s="87" t="b">
        <v>0</v>
      </c>
      <c r="AB31" s="87" t="b">
        <v>0</v>
      </c>
      <c r="AC31" s="86" t="b">
        <v>0</v>
      </c>
      <c r="AD31" s="86" t="b">
        <v>0</v>
      </c>
      <c r="AE31" s="86" t="b">
        <v>0</v>
      </c>
      <c r="AF31" s="86" t="b">
        <v>0</v>
      </c>
      <c r="AG31" s="86" t="b">
        <v>0</v>
      </c>
      <c r="AH31" s="86">
        <f t="shared" si="3"/>
        <v>0</v>
      </c>
      <c r="AI31" s="86">
        <f t="shared" si="4"/>
        <v>0</v>
      </c>
      <c r="AJ31" s="86">
        <f t="shared" si="5"/>
        <v>0</v>
      </c>
      <c r="AK31" s="86" t="b">
        <f t="shared" si="6"/>
        <v>0</v>
      </c>
    </row>
    <row r="32" spans="1:37" s="10" customFormat="1" x14ac:dyDescent="0.2">
      <c r="A32" s="185">
        <f t="shared" si="11"/>
        <v>19</v>
      </c>
      <c r="B32" s="267"/>
      <c r="C32" s="268"/>
      <c r="D32" s="268"/>
      <c r="E32" s="269"/>
      <c r="F32" s="270"/>
      <c r="G32" s="271"/>
      <c r="H32" s="271"/>
      <c r="I32" s="271"/>
      <c r="J32" s="272" t="s">
        <v>247</v>
      </c>
      <c r="K32" s="261">
        <f>VLOOKUP(J32,Werte!$A$2:$D$223,2,0)</f>
        <v>28</v>
      </c>
      <c r="L32" s="261">
        <f>VLOOKUP(J32,Werte!$A$2:$D$223,3,0)</f>
        <v>14</v>
      </c>
      <c r="M32" s="261">
        <f>VLOOKUP(J32,Werte!$A$2:$D$223,4,0)</f>
        <v>20</v>
      </c>
      <c r="N32" s="261"/>
      <c r="O32" s="262">
        <f t="shared" si="0"/>
        <v>0</v>
      </c>
      <c r="P32" s="263">
        <f t="shared" si="7"/>
        <v>0</v>
      </c>
      <c r="Q32" s="264">
        <f t="shared" si="1"/>
        <v>0</v>
      </c>
      <c r="R32" s="265"/>
      <c r="S32" s="265"/>
      <c r="T32" s="265"/>
      <c r="U32" s="265">
        <f t="shared" si="8"/>
        <v>0</v>
      </c>
      <c r="V32" s="265"/>
      <c r="W32" s="266">
        <f t="shared" si="9"/>
        <v>0</v>
      </c>
      <c r="X32" s="266">
        <f t="shared" si="2"/>
        <v>0</v>
      </c>
      <c r="Y32" s="48">
        <f t="shared" si="10"/>
        <v>0</v>
      </c>
      <c r="Z32" s="86"/>
      <c r="AA32" s="87" t="b">
        <v>0</v>
      </c>
      <c r="AB32" s="87" t="b">
        <v>0</v>
      </c>
      <c r="AC32" s="86" t="b">
        <v>0</v>
      </c>
      <c r="AD32" s="86" t="b">
        <v>0</v>
      </c>
      <c r="AE32" s="86" t="b">
        <v>0</v>
      </c>
      <c r="AF32" s="86" t="b">
        <v>0</v>
      </c>
      <c r="AG32" s="86" t="b">
        <v>0</v>
      </c>
      <c r="AH32" s="86">
        <f t="shared" si="3"/>
        <v>0</v>
      </c>
      <c r="AI32" s="86">
        <f t="shared" si="4"/>
        <v>0</v>
      </c>
      <c r="AJ32" s="86">
        <f t="shared" si="5"/>
        <v>0</v>
      </c>
      <c r="AK32" s="86" t="b">
        <f t="shared" si="6"/>
        <v>0</v>
      </c>
    </row>
    <row r="33" spans="1:37" s="10" customFormat="1" x14ac:dyDescent="0.2">
      <c r="A33" s="185">
        <f t="shared" si="11"/>
        <v>20</v>
      </c>
      <c r="B33" s="267"/>
      <c r="C33" s="268"/>
      <c r="D33" s="268"/>
      <c r="E33" s="269"/>
      <c r="F33" s="270"/>
      <c r="G33" s="271"/>
      <c r="H33" s="271"/>
      <c r="I33" s="271"/>
      <c r="J33" s="272" t="s">
        <v>247</v>
      </c>
      <c r="K33" s="261">
        <f>VLOOKUP(J33,Werte!$A$2:$D$223,2,0)</f>
        <v>28</v>
      </c>
      <c r="L33" s="261">
        <f>VLOOKUP(J33,Werte!$A$2:$D$223,3,0)</f>
        <v>14</v>
      </c>
      <c r="M33" s="261">
        <f>VLOOKUP(J33,Werte!$A$2:$D$223,4,0)</f>
        <v>20</v>
      </c>
      <c r="N33" s="261"/>
      <c r="O33" s="262">
        <f t="shared" si="0"/>
        <v>0</v>
      </c>
      <c r="P33" s="263">
        <f t="shared" si="7"/>
        <v>0</v>
      </c>
      <c r="Q33" s="264">
        <f t="shared" si="1"/>
        <v>0</v>
      </c>
      <c r="R33" s="265"/>
      <c r="S33" s="265"/>
      <c r="T33" s="265"/>
      <c r="U33" s="265">
        <f t="shared" si="8"/>
        <v>0</v>
      </c>
      <c r="V33" s="265"/>
      <c r="W33" s="266">
        <f>IF(Y33&gt;0,Y33,0-AK33)</f>
        <v>0</v>
      </c>
      <c r="X33" s="266">
        <f t="shared" si="2"/>
        <v>0</v>
      </c>
      <c r="Y33" s="48">
        <f t="shared" si="10"/>
        <v>0</v>
      </c>
      <c r="Z33" s="86"/>
      <c r="AA33" s="87" t="b">
        <v>0</v>
      </c>
      <c r="AB33" s="87" t="b">
        <v>0</v>
      </c>
      <c r="AC33" s="86" t="b">
        <v>0</v>
      </c>
      <c r="AD33" s="86" t="b">
        <v>0</v>
      </c>
      <c r="AE33" s="86" t="b">
        <v>0</v>
      </c>
      <c r="AF33" s="86" t="b">
        <v>0</v>
      </c>
      <c r="AG33" s="86" t="b">
        <v>0</v>
      </c>
      <c r="AH33" s="86">
        <f t="shared" si="3"/>
        <v>0</v>
      </c>
      <c r="AI33" s="86">
        <f t="shared" si="4"/>
        <v>0</v>
      </c>
      <c r="AJ33" s="86">
        <f t="shared" si="5"/>
        <v>0</v>
      </c>
      <c r="AK33" s="86" t="b">
        <f t="shared" si="6"/>
        <v>0</v>
      </c>
    </row>
    <row r="34" spans="1:37" s="10" customFormat="1" x14ac:dyDescent="0.2">
      <c r="A34" s="185">
        <f t="shared" si="11"/>
        <v>21</v>
      </c>
      <c r="B34" s="267"/>
      <c r="C34" s="268"/>
      <c r="D34" s="268"/>
      <c r="E34" s="269"/>
      <c r="F34" s="270"/>
      <c r="G34" s="271"/>
      <c r="H34" s="271"/>
      <c r="I34" s="271"/>
      <c r="J34" s="272" t="s">
        <v>247</v>
      </c>
      <c r="K34" s="261">
        <f>VLOOKUP(J34,Werte!$A$2:$D$223,2,0)</f>
        <v>28</v>
      </c>
      <c r="L34" s="261">
        <f>VLOOKUP(J34,Werte!$A$2:$D$223,3,0)</f>
        <v>14</v>
      </c>
      <c r="M34" s="261">
        <f>VLOOKUP(J34,Werte!$A$2:$D$223,4,0)</f>
        <v>20</v>
      </c>
      <c r="N34" s="261"/>
      <c r="O34" s="262">
        <f t="shared" si="0"/>
        <v>0</v>
      </c>
      <c r="P34" s="263">
        <f t="shared" si="7"/>
        <v>0</v>
      </c>
      <c r="Q34" s="264">
        <f t="shared" si="1"/>
        <v>0</v>
      </c>
      <c r="R34" s="265"/>
      <c r="S34" s="265"/>
      <c r="T34" s="265"/>
      <c r="U34" s="265">
        <f t="shared" si="8"/>
        <v>0</v>
      </c>
      <c r="V34" s="265"/>
      <c r="W34" s="266">
        <f t="shared" si="9"/>
        <v>0</v>
      </c>
      <c r="X34" s="266">
        <f t="shared" si="2"/>
        <v>0</v>
      </c>
      <c r="Y34" s="48">
        <f t="shared" si="10"/>
        <v>0</v>
      </c>
      <c r="Z34" s="86"/>
      <c r="AA34" s="87" t="b">
        <v>0</v>
      </c>
      <c r="AB34" s="87" t="b">
        <v>0</v>
      </c>
      <c r="AC34" s="86" t="b">
        <v>0</v>
      </c>
      <c r="AD34" s="86" t="b">
        <v>0</v>
      </c>
      <c r="AE34" s="86" t="b">
        <v>0</v>
      </c>
      <c r="AF34" s="86" t="b">
        <v>0</v>
      </c>
      <c r="AG34" s="86" t="b">
        <v>0</v>
      </c>
      <c r="AH34" s="86">
        <f t="shared" si="3"/>
        <v>0</v>
      </c>
      <c r="AI34" s="86">
        <f t="shared" si="4"/>
        <v>0</v>
      </c>
      <c r="AJ34" s="86">
        <f t="shared" si="5"/>
        <v>0</v>
      </c>
      <c r="AK34" s="86" t="b">
        <f t="shared" si="6"/>
        <v>0</v>
      </c>
    </row>
    <row r="35" spans="1:37" s="10" customFormat="1" x14ac:dyDescent="0.2">
      <c r="A35" s="185">
        <f t="shared" si="11"/>
        <v>22</v>
      </c>
      <c r="B35" s="267"/>
      <c r="C35" s="268"/>
      <c r="D35" s="268"/>
      <c r="E35" s="269"/>
      <c r="F35" s="270"/>
      <c r="G35" s="271"/>
      <c r="H35" s="271"/>
      <c r="I35" s="271"/>
      <c r="J35" s="272" t="s">
        <v>247</v>
      </c>
      <c r="K35" s="261">
        <f>VLOOKUP(J35,Werte!$A$2:$D$223,2,0)</f>
        <v>28</v>
      </c>
      <c r="L35" s="261">
        <f>VLOOKUP(J35,Werte!$A$2:$D$223,3,0)</f>
        <v>14</v>
      </c>
      <c r="M35" s="261">
        <f>VLOOKUP(J35,Werte!$A$2:$D$223,4,0)</f>
        <v>20</v>
      </c>
      <c r="N35" s="261"/>
      <c r="O35" s="262">
        <f t="shared" si="0"/>
        <v>0</v>
      </c>
      <c r="P35" s="263">
        <f t="shared" si="7"/>
        <v>0</v>
      </c>
      <c r="Q35" s="264">
        <f t="shared" si="1"/>
        <v>0</v>
      </c>
      <c r="R35" s="265"/>
      <c r="S35" s="265"/>
      <c r="T35" s="265"/>
      <c r="U35" s="265">
        <f t="shared" si="8"/>
        <v>0</v>
      </c>
      <c r="V35" s="265"/>
      <c r="W35" s="266">
        <f t="shared" si="9"/>
        <v>0</v>
      </c>
      <c r="X35" s="266">
        <f t="shared" si="2"/>
        <v>0</v>
      </c>
      <c r="Y35" s="48">
        <f t="shared" si="10"/>
        <v>0</v>
      </c>
      <c r="Z35" s="86"/>
      <c r="AA35" s="87" t="b">
        <v>0</v>
      </c>
      <c r="AB35" s="87" t="b">
        <v>0</v>
      </c>
      <c r="AC35" s="86" t="b">
        <v>0</v>
      </c>
      <c r="AD35" s="86" t="b">
        <v>0</v>
      </c>
      <c r="AE35" s="86" t="b">
        <v>0</v>
      </c>
      <c r="AF35" s="86" t="b">
        <v>0</v>
      </c>
      <c r="AG35" s="86" t="b">
        <v>0</v>
      </c>
      <c r="AH35" s="86">
        <f t="shared" si="3"/>
        <v>0</v>
      </c>
      <c r="AI35" s="86">
        <f t="shared" si="4"/>
        <v>0</v>
      </c>
      <c r="AJ35" s="86">
        <f t="shared" si="5"/>
        <v>0</v>
      </c>
      <c r="AK35" s="86" t="b">
        <f t="shared" si="6"/>
        <v>0</v>
      </c>
    </row>
    <row r="36" spans="1:37" s="10" customFormat="1" x14ac:dyDescent="0.2">
      <c r="A36" s="185">
        <f t="shared" si="11"/>
        <v>23</v>
      </c>
      <c r="B36" s="267"/>
      <c r="C36" s="268"/>
      <c r="D36" s="268"/>
      <c r="E36" s="269"/>
      <c r="F36" s="270"/>
      <c r="G36" s="271"/>
      <c r="H36" s="271"/>
      <c r="I36" s="271"/>
      <c r="J36" s="272" t="s">
        <v>247</v>
      </c>
      <c r="K36" s="261">
        <f>VLOOKUP(J36,Werte!$A$2:$D$223,2,0)</f>
        <v>28</v>
      </c>
      <c r="L36" s="261">
        <f>VLOOKUP(J36,Werte!$A$2:$D$223,3,0)</f>
        <v>14</v>
      </c>
      <c r="M36" s="261">
        <f>VLOOKUP(J36,Werte!$A$2:$D$223,4,0)</f>
        <v>20</v>
      </c>
      <c r="N36" s="261"/>
      <c r="O36" s="262">
        <f t="shared" si="0"/>
        <v>0</v>
      </c>
      <c r="P36" s="263">
        <f t="shared" si="7"/>
        <v>0</v>
      </c>
      <c r="Q36" s="264">
        <f t="shared" si="1"/>
        <v>0</v>
      </c>
      <c r="R36" s="265"/>
      <c r="S36" s="265"/>
      <c r="T36" s="265"/>
      <c r="U36" s="265">
        <f t="shared" si="8"/>
        <v>0</v>
      </c>
      <c r="V36" s="265"/>
      <c r="W36" s="266">
        <f t="shared" si="9"/>
        <v>0</v>
      </c>
      <c r="X36" s="266">
        <f t="shared" si="2"/>
        <v>0</v>
      </c>
      <c r="Y36" s="48">
        <f t="shared" si="10"/>
        <v>0</v>
      </c>
      <c r="Z36" s="86"/>
      <c r="AA36" s="87" t="b">
        <v>0</v>
      </c>
      <c r="AB36" s="87" t="b">
        <v>0</v>
      </c>
      <c r="AC36" s="86" t="b">
        <v>0</v>
      </c>
      <c r="AD36" s="86" t="b">
        <v>0</v>
      </c>
      <c r="AE36" s="86" t="b">
        <v>0</v>
      </c>
      <c r="AF36" s="86" t="b">
        <v>0</v>
      </c>
      <c r="AG36" s="86" t="b">
        <v>0</v>
      </c>
      <c r="AH36" s="86">
        <f t="shared" si="3"/>
        <v>0</v>
      </c>
      <c r="AI36" s="86">
        <f t="shared" si="4"/>
        <v>0</v>
      </c>
      <c r="AJ36" s="86">
        <f t="shared" si="5"/>
        <v>0</v>
      </c>
      <c r="AK36" s="86" t="b">
        <f t="shared" si="6"/>
        <v>0</v>
      </c>
    </row>
    <row r="37" spans="1:37" s="10" customFormat="1" x14ac:dyDescent="0.2">
      <c r="A37" s="185">
        <f t="shared" si="11"/>
        <v>24</v>
      </c>
      <c r="B37" s="267"/>
      <c r="C37" s="268"/>
      <c r="D37" s="268"/>
      <c r="E37" s="269"/>
      <c r="F37" s="270"/>
      <c r="G37" s="271"/>
      <c r="H37" s="271"/>
      <c r="I37" s="271"/>
      <c r="J37" s="272" t="s">
        <v>247</v>
      </c>
      <c r="K37" s="261">
        <f>VLOOKUP(J37,Werte!$A$2:$D$223,2,0)</f>
        <v>28</v>
      </c>
      <c r="L37" s="261">
        <f>VLOOKUP(J37,Werte!$A$2:$D$223,3,0)</f>
        <v>14</v>
      </c>
      <c r="M37" s="261">
        <f>VLOOKUP(J37,Werte!$A$2:$D$223,4,0)</f>
        <v>20</v>
      </c>
      <c r="N37" s="261"/>
      <c r="O37" s="262">
        <f t="shared" si="0"/>
        <v>0</v>
      </c>
      <c r="P37" s="263">
        <f t="shared" si="7"/>
        <v>0</v>
      </c>
      <c r="Q37" s="264">
        <f t="shared" si="1"/>
        <v>0</v>
      </c>
      <c r="R37" s="265"/>
      <c r="S37" s="265"/>
      <c r="T37" s="265"/>
      <c r="U37" s="265">
        <f t="shared" si="8"/>
        <v>0</v>
      </c>
      <c r="V37" s="265"/>
      <c r="W37" s="266">
        <f t="shared" si="9"/>
        <v>0</v>
      </c>
      <c r="X37" s="266">
        <f t="shared" si="2"/>
        <v>0</v>
      </c>
      <c r="Y37" s="48">
        <f t="shared" si="10"/>
        <v>0</v>
      </c>
      <c r="Z37" s="86"/>
      <c r="AA37" s="87" t="b">
        <v>0</v>
      </c>
      <c r="AB37" s="87" t="b">
        <v>0</v>
      </c>
      <c r="AC37" s="86" t="b">
        <v>0</v>
      </c>
      <c r="AD37" s="86" t="b">
        <v>0</v>
      </c>
      <c r="AE37" s="86" t="b">
        <v>0</v>
      </c>
      <c r="AF37" s="86" t="b">
        <v>0</v>
      </c>
      <c r="AG37" s="86" t="b">
        <v>0</v>
      </c>
      <c r="AH37" s="86">
        <f t="shared" si="3"/>
        <v>0</v>
      </c>
      <c r="AI37" s="86">
        <f t="shared" si="4"/>
        <v>0</v>
      </c>
      <c r="AJ37" s="86">
        <f t="shared" si="5"/>
        <v>0</v>
      </c>
      <c r="AK37" s="86" t="b">
        <f t="shared" si="6"/>
        <v>0</v>
      </c>
    </row>
    <row r="38" spans="1:37" s="10" customFormat="1" x14ac:dyDescent="0.2">
      <c r="A38" s="185">
        <f t="shared" si="11"/>
        <v>25</v>
      </c>
      <c r="B38" s="267"/>
      <c r="C38" s="268"/>
      <c r="D38" s="268"/>
      <c r="E38" s="269"/>
      <c r="F38" s="270"/>
      <c r="G38" s="271"/>
      <c r="H38" s="271"/>
      <c r="I38" s="271"/>
      <c r="J38" s="272" t="s">
        <v>247</v>
      </c>
      <c r="K38" s="261">
        <f>VLOOKUP(J38,Werte!$A$2:$D$223,2,0)</f>
        <v>28</v>
      </c>
      <c r="L38" s="261">
        <f>VLOOKUP(J38,Werte!$A$2:$D$223,3,0)</f>
        <v>14</v>
      </c>
      <c r="M38" s="261">
        <f>VLOOKUP(J38,Werte!$A$2:$D$223,4,0)</f>
        <v>20</v>
      </c>
      <c r="N38" s="261"/>
      <c r="O38" s="262">
        <f t="shared" si="0"/>
        <v>0</v>
      </c>
      <c r="P38" s="263">
        <f t="shared" si="7"/>
        <v>0</v>
      </c>
      <c r="Q38" s="264">
        <f t="shared" si="1"/>
        <v>0</v>
      </c>
      <c r="R38" s="265"/>
      <c r="S38" s="265"/>
      <c r="T38" s="265"/>
      <c r="U38" s="265">
        <f t="shared" si="8"/>
        <v>0</v>
      </c>
      <c r="V38" s="265"/>
      <c r="W38" s="266">
        <f t="shared" si="9"/>
        <v>0</v>
      </c>
      <c r="X38" s="266">
        <f t="shared" si="2"/>
        <v>0</v>
      </c>
      <c r="Y38" s="48">
        <f t="shared" si="10"/>
        <v>0</v>
      </c>
      <c r="Z38" s="86"/>
      <c r="AA38" s="87" t="b">
        <v>0</v>
      </c>
      <c r="AB38" s="87" t="b">
        <v>0</v>
      </c>
      <c r="AC38" s="86" t="b">
        <v>0</v>
      </c>
      <c r="AD38" s="86" t="b">
        <v>0</v>
      </c>
      <c r="AE38" s="86" t="b">
        <v>0</v>
      </c>
      <c r="AF38" s="86" t="b">
        <v>0</v>
      </c>
      <c r="AG38" s="86" t="b">
        <v>0</v>
      </c>
      <c r="AH38" s="86">
        <f t="shared" si="3"/>
        <v>0</v>
      </c>
      <c r="AI38" s="86">
        <f t="shared" si="4"/>
        <v>0</v>
      </c>
      <c r="AJ38" s="86">
        <f t="shared" si="5"/>
        <v>0</v>
      </c>
      <c r="AK38" s="86" t="b">
        <f t="shared" si="6"/>
        <v>0</v>
      </c>
    </row>
    <row r="39" spans="1:37" s="10" customFormat="1" x14ac:dyDescent="0.2">
      <c r="A39" s="185">
        <f t="shared" si="11"/>
        <v>26</v>
      </c>
      <c r="B39" s="267"/>
      <c r="C39" s="268"/>
      <c r="D39" s="268"/>
      <c r="E39" s="269"/>
      <c r="F39" s="270"/>
      <c r="G39" s="271"/>
      <c r="H39" s="271"/>
      <c r="I39" s="271"/>
      <c r="J39" s="272" t="s">
        <v>247</v>
      </c>
      <c r="K39" s="261">
        <f>VLOOKUP(J39,Werte!$A$2:$D$223,2,0)</f>
        <v>28</v>
      </c>
      <c r="L39" s="261">
        <f>VLOOKUP(J39,Werte!$A$2:$D$223,3,0)</f>
        <v>14</v>
      </c>
      <c r="M39" s="261">
        <f>VLOOKUP(J39,Werte!$A$2:$D$223,4,0)</f>
        <v>20</v>
      </c>
      <c r="N39" s="261"/>
      <c r="O39" s="262">
        <f t="shared" si="0"/>
        <v>0</v>
      </c>
      <c r="P39" s="263">
        <f t="shared" si="7"/>
        <v>0</v>
      </c>
      <c r="Q39" s="264">
        <f t="shared" si="1"/>
        <v>0</v>
      </c>
      <c r="R39" s="265"/>
      <c r="S39" s="265"/>
      <c r="T39" s="265"/>
      <c r="U39" s="265">
        <f t="shared" si="8"/>
        <v>0</v>
      </c>
      <c r="V39" s="265"/>
      <c r="W39" s="266">
        <f t="shared" si="9"/>
        <v>0</v>
      </c>
      <c r="X39" s="266">
        <f t="shared" si="2"/>
        <v>0</v>
      </c>
      <c r="Y39" s="48">
        <f t="shared" si="10"/>
        <v>0</v>
      </c>
      <c r="Z39" s="86"/>
      <c r="AA39" s="87" t="b">
        <v>0</v>
      </c>
      <c r="AB39" s="87" t="b">
        <v>0</v>
      </c>
      <c r="AC39" s="86" t="b">
        <v>0</v>
      </c>
      <c r="AD39" s="86" t="b">
        <v>0</v>
      </c>
      <c r="AE39" s="86" t="b">
        <v>0</v>
      </c>
      <c r="AF39" s="86" t="b">
        <v>0</v>
      </c>
      <c r="AG39" s="86" t="b">
        <v>0</v>
      </c>
      <c r="AH39" s="86">
        <f t="shared" si="3"/>
        <v>0</v>
      </c>
      <c r="AI39" s="86">
        <f t="shared" si="4"/>
        <v>0</v>
      </c>
      <c r="AJ39" s="86">
        <f t="shared" si="5"/>
        <v>0</v>
      </c>
      <c r="AK39" s="86" t="b">
        <f t="shared" si="6"/>
        <v>0</v>
      </c>
    </row>
    <row r="40" spans="1:37" s="10" customFormat="1" x14ac:dyDescent="0.2">
      <c r="A40" s="185">
        <f t="shared" si="11"/>
        <v>27</v>
      </c>
      <c r="B40" s="267"/>
      <c r="C40" s="268"/>
      <c r="D40" s="268"/>
      <c r="E40" s="269"/>
      <c r="F40" s="270"/>
      <c r="G40" s="271"/>
      <c r="H40" s="271"/>
      <c r="I40" s="271"/>
      <c r="J40" s="272" t="s">
        <v>247</v>
      </c>
      <c r="K40" s="261">
        <f>VLOOKUP(J40,Werte!$A$2:$D$223,2,0)</f>
        <v>28</v>
      </c>
      <c r="L40" s="261">
        <f>VLOOKUP(J40,Werte!$A$2:$D$223,3,0)</f>
        <v>14</v>
      </c>
      <c r="M40" s="261">
        <f>VLOOKUP(J40,Werte!$A$2:$D$223,4,0)</f>
        <v>20</v>
      </c>
      <c r="N40" s="261"/>
      <c r="O40" s="262">
        <f t="shared" si="0"/>
        <v>0</v>
      </c>
      <c r="P40" s="263">
        <f t="shared" si="7"/>
        <v>0</v>
      </c>
      <c r="Q40" s="264">
        <f t="shared" si="1"/>
        <v>0</v>
      </c>
      <c r="R40" s="265"/>
      <c r="S40" s="265"/>
      <c r="T40" s="265"/>
      <c r="U40" s="265">
        <f t="shared" si="8"/>
        <v>0</v>
      </c>
      <c r="V40" s="265"/>
      <c r="W40" s="266">
        <f t="shared" si="9"/>
        <v>0</v>
      </c>
      <c r="X40" s="266">
        <f t="shared" si="2"/>
        <v>0</v>
      </c>
      <c r="Y40" s="48">
        <f t="shared" si="10"/>
        <v>0</v>
      </c>
      <c r="Z40" s="86"/>
      <c r="AA40" s="87" t="b">
        <v>0</v>
      </c>
      <c r="AB40" s="87" t="b">
        <v>0</v>
      </c>
      <c r="AC40" s="86" t="b">
        <v>0</v>
      </c>
      <c r="AD40" s="86" t="b">
        <v>0</v>
      </c>
      <c r="AE40" s="86" t="b">
        <v>0</v>
      </c>
      <c r="AF40" s="86" t="b">
        <v>0</v>
      </c>
      <c r="AG40" s="86" t="b">
        <v>0</v>
      </c>
      <c r="AH40" s="86">
        <f t="shared" si="3"/>
        <v>0</v>
      </c>
      <c r="AI40" s="86">
        <f t="shared" si="4"/>
        <v>0</v>
      </c>
      <c r="AJ40" s="86">
        <f t="shared" si="5"/>
        <v>0</v>
      </c>
      <c r="AK40" s="86" t="b">
        <f t="shared" si="6"/>
        <v>0</v>
      </c>
    </row>
    <row r="41" spans="1:37" s="10" customFormat="1" x14ac:dyDescent="0.2">
      <c r="A41" s="185">
        <f t="shared" si="11"/>
        <v>28</v>
      </c>
      <c r="B41" s="267"/>
      <c r="C41" s="268"/>
      <c r="D41" s="268"/>
      <c r="E41" s="269"/>
      <c r="F41" s="270"/>
      <c r="G41" s="271"/>
      <c r="H41" s="271"/>
      <c r="I41" s="271"/>
      <c r="J41" s="272" t="s">
        <v>247</v>
      </c>
      <c r="K41" s="261">
        <f>VLOOKUP(J41,Werte!$A$2:$D$223,2,0)</f>
        <v>28</v>
      </c>
      <c r="L41" s="261">
        <f>VLOOKUP(J41,Werte!$A$2:$D$223,3,0)</f>
        <v>14</v>
      </c>
      <c r="M41" s="261">
        <f>VLOOKUP(J41,Werte!$A$2:$D$223,4,0)</f>
        <v>20</v>
      </c>
      <c r="N41" s="261"/>
      <c r="O41" s="262">
        <f t="shared" si="0"/>
        <v>0</v>
      </c>
      <c r="P41" s="263">
        <f>O41*24</f>
        <v>0</v>
      </c>
      <c r="Q41" s="264">
        <f t="shared" si="1"/>
        <v>0</v>
      </c>
      <c r="R41" s="265"/>
      <c r="S41" s="265"/>
      <c r="T41" s="265"/>
      <c r="U41" s="265">
        <f t="shared" si="8"/>
        <v>0</v>
      </c>
      <c r="V41" s="265"/>
      <c r="W41" s="266">
        <f t="shared" si="9"/>
        <v>0</v>
      </c>
      <c r="X41" s="266">
        <f t="shared" si="2"/>
        <v>0</v>
      </c>
      <c r="Y41" s="48">
        <f t="shared" si="10"/>
        <v>0</v>
      </c>
      <c r="Z41" s="86"/>
      <c r="AA41" s="87" t="b">
        <v>0</v>
      </c>
      <c r="AB41" s="87" t="b">
        <v>0</v>
      </c>
      <c r="AC41" s="86" t="b">
        <v>0</v>
      </c>
      <c r="AD41" s="86" t="b">
        <v>0</v>
      </c>
      <c r="AE41" s="86" t="b">
        <v>0</v>
      </c>
      <c r="AF41" s="86" t="b">
        <v>0</v>
      </c>
      <c r="AG41" s="86" t="b">
        <v>0</v>
      </c>
      <c r="AH41" s="86">
        <f t="shared" si="3"/>
        <v>0</v>
      </c>
      <c r="AI41" s="86">
        <f t="shared" si="4"/>
        <v>0</v>
      </c>
      <c r="AJ41" s="86">
        <f t="shared" si="5"/>
        <v>0</v>
      </c>
      <c r="AK41" s="86" t="b">
        <f t="shared" si="6"/>
        <v>0</v>
      </c>
    </row>
    <row r="42" spans="1:37" s="10" customFormat="1" ht="12" customHeight="1" x14ac:dyDescent="0.2">
      <c r="A42" s="185">
        <f t="shared" si="11"/>
        <v>29</v>
      </c>
      <c r="B42" s="267"/>
      <c r="C42" s="268"/>
      <c r="D42" s="268"/>
      <c r="E42" s="269"/>
      <c r="F42" s="270"/>
      <c r="G42" s="271"/>
      <c r="H42" s="271"/>
      <c r="I42" s="271"/>
      <c r="J42" s="272" t="s">
        <v>247</v>
      </c>
      <c r="K42" s="261">
        <f>VLOOKUP(J42,Werte!$A$2:$D$223,2,0)</f>
        <v>28</v>
      </c>
      <c r="L42" s="261">
        <f>VLOOKUP(J42,Werte!$A$2:$D$223,3,0)</f>
        <v>14</v>
      </c>
      <c r="M42" s="261">
        <f>VLOOKUP(J42,Werte!$A$2:$D$223,4,0)</f>
        <v>20</v>
      </c>
      <c r="N42" s="261"/>
      <c r="O42" s="262">
        <f t="shared" si="0"/>
        <v>0</v>
      </c>
      <c r="P42" s="263">
        <f>O42*24</f>
        <v>0</v>
      </c>
      <c r="Q42" s="264">
        <f t="shared" si="1"/>
        <v>0</v>
      </c>
      <c r="R42" s="265"/>
      <c r="S42" s="265"/>
      <c r="T42" s="265"/>
      <c r="U42" s="265">
        <f t="shared" si="8"/>
        <v>0</v>
      </c>
      <c r="V42" s="265"/>
      <c r="W42" s="266">
        <f t="shared" si="9"/>
        <v>0</v>
      </c>
      <c r="X42" s="266">
        <f t="shared" si="2"/>
        <v>0</v>
      </c>
      <c r="Y42" s="48">
        <f t="shared" si="10"/>
        <v>0</v>
      </c>
      <c r="Z42" s="86"/>
      <c r="AA42" s="87" t="b">
        <v>0</v>
      </c>
      <c r="AB42" s="87" t="b">
        <v>0</v>
      </c>
      <c r="AC42" s="86" t="b">
        <v>0</v>
      </c>
      <c r="AD42" s="86" t="b">
        <v>0</v>
      </c>
      <c r="AE42" s="86" t="b">
        <v>0</v>
      </c>
      <c r="AF42" s="86" t="b">
        <v>0</v>
      </c>
      <c r="AG42" s="86" t="b">
        <v>0</v>
      </c>
      <c r="AH42" s="86">
        <f t="shared" si="3"/>
        <v>0</v>
      </c>
      <c r="AI42" s="86">
        <f t="shared" si="4"/>
        <v>0</v>
      </c>
      <c r="AJ42" s="86">
        <f t="shared" si="5"/>
        <v>0</v>
      </c>
      <c r="AK42" s="86" t="b">
        <f t="shared" si="6"/>
        <v>0</v>
      </c>
    </row>
    <row r="43" spans="1:37" s="10" customFormat="1" x14ac:dyDescent="0.2">
      <c r="A43" s="185">
        <f t="shared" si="11"/>
        <v>30</v>
      </c>
      <c r="B43" s="267"/>
      <c r="C43" s="268"/>
      <c r="D43" s="268"/>
      <c r="E43" s="269"/>
      <c r="F43" s="270"/>
      <c r="G43" s="271"/>
      <c r="H43" s="271"/>
      <c r="I43" s="271"/>
      <c r="J43" s="272" t="s">
        <v>247</v>
      </c>
      <c r="K43" s="261">
        <f>VLOOKUP(J43,Werte!$A$2:$D$223,2,0)</f>
        <v>28</v>
      </c>
      <c r="L43" s="261">
        <f>VLOOKUP(J43,Werte!$A$2:$D$223,3,0)</f>
        <v>14</v>
      </c>
      <c r="M43" s="261">
        <f>VLOOKUP(J43,Werte!$A$2:$D$223,4,0)</f>
        <v>20</v>
      </c>
      <c r="N43" s="261"/>
      <c r="O43" s="262">
        <f t="shared" si="0"/>
        <v>0</v>
      </c>
      <c r="P43" s="263">
        <f>O43*24</f>
        <v>0</v>
      </c>
      <c r="Q43" s="264">
        <f t="shared" si="1"/>
        <v>0</v>
      </c>
      <c r="R43" s="265"/>
      <c r="S43" s="265"/>
      <c r="T43" s="265"/>
      <c r="U43" s="265">
        <f t="shared" si="8"/>
        <v>0</v>
      </c>
      <c r="V43" s="265"/>
      <c r="W43" s="266">
        <f t="shared" si="9"/>
        <v>0</v>
      </c>
      <c r="X43" s="266">
        <f t="shared" si="2"/>
        <v>0</v>
      </c>
      <c r="Y43" s="48">
        <f t="shared" si="10"/>
        <v>0</v>
      </c>
      <c r="Z43" s="86"/>
      <c r="AA43" s="87" t="b">
        <v>0</v>
      </c>
      <c r="AB43" s="87" t="b">
        <v>0</v>
      </c>
      <c r="AC43" s="86" t="b">
        <v>0</v>
      </c>
      <c r="AD43" s="86" t="b">
        <v>0</v>
      </c>
      <c r="AE43" s="86" t="b">
        <v>0</v>
      </c>
      <c r="AF43" s="86" t="b">
        <v>0</v>
      </c>
      <c r="AG43" s="86" t="b">
        <v>0</v>
      </c>
      <c r="AH43" s="86">
        <f t="shared" si="3"/>
        <v>0</v>
      </c>
      <c r="AI43" s="86">
        <f t="shared" si="4"/>
        <v>0</v>
      </c>
      <c r="AJ43" s="86">
        <f t="shared" si="5"/>
        <v>0</v>
      </c>
      <c r="AK43" s="86" t="b">
        <f t="shared" si="6"/>
        <v>0</v>
      </c>
    </row>
    <row r="44" spans="1:37" ht="15" x14ac:dyDescent="0.35">
      <c r="A44" s="14"/>
      <c r="B44" s="14"/>
      <c r="C44" s="14"/>
      <c r="D44" s="1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5"/>
      <c r="P44" s="9"/>
      <c r="Q44" s="45"/>
      <c r="R44" s="26"/>
      <c r="S44" s="26"/>
      <c r="T44" s="26"/>
      <c r="U44" s="26"/>
      <c r="V44" s="26"/>
      <c r="W44" s="24"/>
      <c r="X44" s="24"/>
      <c r="Z44" s="89"/>
      <c r="AA44" s="90"/>
      <c r="AB44" s="90"/>
      <c r="AC44" s="89"/>
      <c r="AD44" s="89"/>
      <c r="AE44" s="89"/>
      <c r="AF44" s="89"/>
      <c r="AG44" s="89"/>
      <c r="AH44" s="89"/>
      <c r="AI44" s="89"/>
      <c r="AJ44" s="89"/>
      <c r="AK44" s="89"/>
    </row>
    <row r="45" spans="1:37" s="3" customFormat="1" ht="18" x14ac:dyDescent="0.4">
      <c r="E45" s="16"/>
      <c r="F45" s="16"/>
      <c r="G45" s="16"/>
      <c r="H45" s="16"/>
      <c r="I45" s="16"/>
      <c r="J45" s="16"/>
      <c r="K45" s="28"/>
      <c r="L45" s="16"/>
      <c r="M45" s="16"/>
      <c r="N45" s="16"/>
      <c r="O45" s="28"/>
      <c r="P45" s="29"/>
      <c r="Q45" s="30"/>
      <c r="R45" s="30"/>
      <c r="S45" s="30"/>
      <c r="T45" s="30"/>
      <c r="U45" s="30"/>
      <c r="V45" s="186"/>
      <c r="W45" s="186">
        <f>SUM(W13:W44)</f>
        <v>0</v>
      </c>
      <c r="X45" s="186">
        <f>SUM(X13:X44)</f>
        <v>0</v>
      </c>
      <c r="AA45" s="34"/>
      <c r="AB45" s="34"/>
    </row>
    <row r="46" spans="1:37" x14ac:dyDescent="0.2">
      <c r="E46" s="15"/>
      <c r="F46" s="15"/>
      <c r="G46" s="15"/>
      <c r="H46" s="15"/>
      <c r="I46" s="15"/>
      <c r="J46" s="15"/>
      <c r="K46" s="21"/>
      <c r="L46" s="15"/>
      <c r="M46" s="15"/>
      <c r="N46" s="15"/>
      <c r="O46" s="21"/>
      <c r="P46" s="21"/>
      <c r="Q46" s="22"/>
      <c r="R46" s="22"/>
      <c r="S46" s="22"/>
      <c r="T46" s="22"/>
      <c r="U46" s="22"/>
      <c r="V46" s="22"/>
      <c r="W46" s="24"/>
      <c r="X46" s="24"/>
      <c r="AA46" s="33"/>
      <c r="AB46" s="33"/>
    </row>
    <row r="47" spans="1:37" hidden="1" x14ac:dyDescent="0.2">
      <c r="Q47" s="6">
        <f>SUM(Q13:Q46)</f>
        <v>0</v>
      </c>
    </row>
    <row r="48" spans="1:37" ht="18" customHeight="1" x14ac:dyDescent="0.2">
      <c r="Q48" s="6"/>
      <c r="U48" s="199" t="s">
        <v>426</v>
      </c>
      <c r="V48" s="199"/>
      <c r="W48" s="197">
        <f>W45+X45</f>
        <v>0</v>
      </c>
      <c r="X48" s="197"/>
    </row>
    <row r="49" spans="21:24" ht="18" customHeight="1" thickBot="1" x14ac:dyDescent="0.25">
      <c r="U49" s="200"/>
      <c r="V49" s="200"/>
      <c r="W49" s="198"/>
      <c r="X49" s="198"/>
    </row>
    <row r="50" spans="21:24" ht="13.5" thickTop="1" x14ac:dyDescent="0.2"/>
  </sheetData>
  <sheetProtection password="B764" sheet="1" objects="1" scenarios="1"/>
  <protectedRanges>
    <protectedRange password="8767" sqref="A3:A8 B8:P8 B3:O7" name="Bereich1"/>
  </protectedRanges>
  <mergeCells count="36">
    <mergeCell ref="R11:T11"/>
    <mergeCell ref="U11:U12"/>
    <mergeCell ref="V11:V12"/>
    <mergeCell ref="W11:W12"/>
    <mergeCell ref="Y9:Z9"/>
    <mergeCell ref="W9:W10"/>
    <mergeCell ref="X11:X12"/>
    <mergeCell ref="M10:N10"/>
    <mergeCell ref="A11:A12"/>
    <mergeCell ref="B11:B12"/>
    <mergeCell ref="C11:C12"/>
    <mergeCell ref="D11:D12"/>
    <mergeCell ref="E11:F11"/>
    <mergeCell ref="G11:I11"/>
    <mergeCell ref="J11:J12"/>
    <mergeCell ref="O9:O10"/>
    <mergeCell ref="P9:P10"/>
    <mergeCell ref="Q9:Q10"/>
    <mergeCell ref="R9:T9"/>
    <mergeCell ref="V9:V10"/>
    <mergeCell ref="W48:X49"/>
    <mergeCell ref="U48:V49"/>
    <mergeCell ref="B3:O3"/>
    <mergeCell ref="B4:O4"/>
    <mergeCell ref="A9:A10"/>
    <mergeCell ref="B9:B10"/>
    <mergeCell ref="C9:C10"/>
    <mergeCell ref="D9:D10"/>
    <mergeCell ref="E9:F9"/>
    <mergeCell ref="G9:I9"/>
    <mergeCell ref="J9:J10"/>
    <mergeCell ref="K9:N9"/>
    <mergeCell ref="X9:X10"/>
    <mergeCell ref="M12:N12"/>
    <mergeCell ref="K11:N11"/>
    <mergeCell ref="Q11:Q1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9525</xdr:rowOff>
                  </from>
                  <to>
                    <xdr:col>6</xdr:col>
                    <xdr:colOff>495300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9525</xdr:rowOff>
                  </from>
                  <to>
                    <xdr:col>6</xdr:col>
                    <xdr:colOff>495300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6</xdr:col>
                    <xdr:colOff>190500</xdr:colOff>
                    <xdr:row>13</xdr:row>
                    <xdr:rowOff>9525</xdr:rowOff>
                  </from>
                  <to>
                    <xdr:col>6</xdr:col>
                    <xdr:colOff>495300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9525</xdr:rowOff>
                  </from>
                  <to>
                    <xdr:col>6</xdr:col>
                    <xdr:colOff>495300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6</xdr:col>
                    <xdr:colOff>190500</xdr:colOff>
                    <xdr:row>14</xdr:row>
                    <xdr:rowOff>9525</xdr:rowOff>
                  </from>
                  <to>
                    <xdr:col>6</xdr:col>
                    <xdr:colOff>495300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9525</xdr:rowOff>
                  </from>
                  <to>
                    <xdr:col>6</xdr:col>
                    <xdr:colOff>495300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9525</xdr:rowOff>
                  </from>
                  <to>
                    <xdr:col>6</xdr:col>
                    <xdr:colOff>495300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9525</xdr:rowOff>
                  </from>
                  <to>
                    <xdr:col>6</xdr:col>
                    <xdr:colOff>495300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9525</xdr:rowOff>
                  </from>
                  <to>
                    <xdr:col>6</xdr:col>
                    <xdr:colOff>495300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9525</xdr:rowOff>
                  </from>
                  <to>
                    <xdr:col>6</xdr:col>
                    <xdr:colOff>495300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9525</xdr:rowOff>
                  </from>
                  <to>
                    <xdr:col>6</xdr:col>
                    <xdr:colOff>495300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18</xdr:row>
                    <xdr:rowOff>9525</xdr:rowOff>
                  </from>
                  <to>
                    <xdr:col>6</xdr:col>
                    <xdr:colOff>495300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6</xdr:col>
                    <xdr:colOff>190500</xdr:colOff>
                    <xdr:row>18</xdr:row>
                    <xdr:rowOff>9525</xdr:rowOff>
                  </from>
                  <to>
                    <xdr:col>6</xdr:col>
                    <xdr:colOff>495300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6</xdr:col>
                    <xdr:colOff>190500</xdr:colOff>
                    <xdr:row>19</xdr:row>
                    <xdr:rowOff>9525</xdr:rowOff>
                  </from>
                  <to>
                    <xdr:col>6</xdr:col>
                    <xdr:colOff>495300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defaultSize="0" autoFill="0" autoLine="0" autoPict="0">
                <anchor moveWithCells="1">
                  <from>
                    <xdr:col>6</xdr:col>
                    <xdr:colOff>190500</xdr:colOff>
                    <xdr:row>19</xdr:row>
                    <xdr:rowOff>9525</xdr:rowOff>
                  </from>
                  <to>
                    <xdr:col>6</xdr:col>
                    <xdr:colOff>495300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defaultSize="0" autoFill="0" autoLine="0" autoPict="0">
                <anchor moveWithCells="1">
                  <from>
                    <xdr:col>6</xdr:col>
                    <xdr:colOff>190500</xdr:colOff>
                    <xdr:row>20</xdr:row>
                    <xdr:rowOff>9525</xdr:rowOff>
                  </from>
                  <to>
                    <xdr:col>6</xdr:col>
                    <xdr:colOff>495300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defaultSize="0" autoFill="0" autoLine="0" autoPict="0">
                <anchor moveWithCells="1">
                  <from>
                    <xdr:col>6</xdr:col>
                    <xdr:colOff>190500</xdr:colOff>
                    <xdr:row>20</xdr:row>
                    <xdr:rowOff>9525</xdr:rowOff>
                  </from>
                  <to>
                    <xdr:col>6</xdr:col>
                    <xdr:colOff>495300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defaultSize="0" autoFill="0" autoLine="0" autoPict="0">
                <anchor moveWithCells="1">
                  <from>
                    <xdr:col>6</xdr:col>
                    <xdr:colOff>190500</xdr:colOff>
                    <xdr:row>21</xdr:row>
                    <xdr:rowOff>9525</xdr:rowOff>
                  </from>
                  <to>
                    <xdr:col>6</xdr:col>
                    <xdr:colOff>495300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defaultSize="0" autoFill="0" autoLine="0" autoPict="0">
                <anchor moveWithCells="1">
                  <from>
                    <xdr:col>6</xdr:col>
                    <xdr:colOff>190500</xdr:colOff>
                    <xdr:row>21</xdr:row>
                    <xdr:rowOff>9525</xdr:rowOff>
                  </from>
                  <to>
                    <xdr:col>6</xdr:col>
                    <xdr:colOff>495300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9525</xdr:rowOff>
                  </from>
                  <to>
                    <xdr:col>6</xdr:col>
                    <xdr:colOff>495300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9525</xdr:rowOff>
                  </from>
                  <to>
                    <xdr:col>6</xdr:col>
                    <xdr:colOff>495300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9525</xdr:rowOff>
                  </from>
                  <to>
                    <xdr:col>6</xdr:col>
                    <xdr:colOff>495300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9525</xdr:rowOff>
                  </from>
                  <to>
                    <xdr:col>6</xdr:col>
                    <xdr:colOff>495300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9525</xdr:rowOff>
                  </from>
                  <to>
                    <xdr:col>6</xdr:col>
                    <xdr:colOff>495300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9525</xdr:rowOff>
                  </from>
                  <to>
                    <xdr:col>6</xdr:col>
                    <xdr:colOff>495300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Check Box 26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9525</xdr:rowOff>
                  </from>
                  <to>
                    <xdr:col>6</xdr:col>
                    <xdr:colOff>495300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Check Box 27">
              <controlPr defaultSize="0" autoFill="0" autoLine="0" autoPict="0">
                <anchor moveWithCells="1">
                  <from>
                    <xdr:col>6</xdr:col>
                    <xdr:colOff>190500</xdr:colOff>
                    <xdr:row>25</xdr:row>
                    <xdr:rowOff>9525</xdr:rowOff>
                  </from>
                  <to>
                    <xdr:col>6</xdr:col>
                    <xdr:colOff>495300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Check Box 28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9525</xdr:rowOff>
                  </from>
                  <to>
                    <xdr:col>6</xdr:col>
                    <xdr:colOff>495300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Check Box 29">
              <controlPr defaultSize="0" autoFill="0" autoLine="0" autoPict="0">
                <anchor moveWithCells="1">
                  <from>
                    <xdr:col>6</xdr:col>
                    <xdr:colOff>190500</xdr:colOff>
                    <xdr:row>26</xdr:row>
                    <xdr:rowOff>9525</xdr:rowOff>
                  </from>
                  <to>
                    <xdr:col>6</xdr:col>
                    <xdr:colOff>495300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Check Box 30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9525</xdr:rowOff>
                  </from>
                  <to>
                    <xdr:col>6</xdr:col>
                    <xdr:colOff>495300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Check Box 31">
              <controlPr defaultSize="0" autoFill="0" autoLine="0" autoPict="0">
                <anchor moveWithCells="1">
                  <from>
                    <xdr:col>6</xdr:col>
                    <xdr:colOff>190500</xdr:colOff>
                    <xdr:row>27</xdr:row>
                    <xdr:rowOff>9525</xdr:rowOff>
                  </from>
                  <to>
                    <xdr:col>6</xdr:col>
                    <xdr:colOff>495300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Check Box 32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9525</xdr:rowOff>
                  </from>
                  <to>
                    <xdr:col>6</xdr:col>
                    <xdr:colOff>495300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Check Box 33">
              <controlPr defaultSize="0" autoFill="0" autoLine="0" autoPict="0">
                <anchor moveWithCells="1">
                  <from>
                    <xdr:col>6</xdr:col>
                    <xdr:colOff>190500</xdr:colOff>
                    <xdr:row>28</xdr:row>
                    <xdr:rowOff>9525</xdr:rowOff>
                  </from>
                  <to>
                    <xdr:col>6</xdr:col>
                    <xdr:colOff>495300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Check Box 34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9525</xdr:rowOff>
                  </from>
                  <to>
                    <xdr:col>6</xdr:col>
                    <xdr:colOff>495300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Check Box 35">
              <controlPr defaultSize="0" autoFill="0" autoLine="0" autoPict="0">
                <anchor moveWithCells="1">
                  <from>
                    <xdr:col>6</xdr:col>
                    <xdr:colOff>190500</xdr:colOff>
                    <xdr:row>29</xdr:row>
                    <xdr:rowOff>9525</xdr:rowOff>
                  </from>
                  <to>
                    <xdr:col>6</xdr:col>
                    <xdr:colOff>495300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Check Box 36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9525</xdr:rowOff>
                  </from>
                  <to>
                    <xdr:col>6</xdr:col>
                    <xdr:colOff>495300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Check Box 37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9525</xdr:rowOff>
                  </from>
                  <to>
                    <xdr:col>6</xdr:col>
                    <xdr:colOff>495300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Check Box 38">
              <controlPr defaultSize="0" autoFill="0" autoLine="0" autoPict="0">
                <anchor moveWithCells="1">
                  <from>
                    <xdr:col>6</xdr:col>
                    <xdr:colOff>190500</xdr:colOff>
                    <xdr:row>31</xdr:row>
                    <xdr:rowOff>9525</xdr:rowOff>
                  </from>
                  <to>
                    <xdr:col>6</xdr:col>
                    <xdr:colOff>495300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Check Box 39">
              <controlPr defaultSize="0" autoFill="0" autoLine="0" autoPict="0">
                <anchor moveWithCells="1">
                  <from>
                    <xdr:col>6</xdr:col>
                    <xdr:colOff>190500</xdr:colOff>
                    <xdr:row>31</xdr:row>
                    <xdr:rowOff>9525</xdr:rowOff>
                  </from>
                  <to>
                    <xdr:col>6</xdr:col>
                    <xdr:colOff>495300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Check Box 40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9525</xdr:rowOff>
                  </from>
                  <to>
                    <xdr:col>6</xdr:col>
                    <xdr:colOff>495300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Check Box 41">
              <controlPr defaultSize="0" autoFill="0" autoLine="0" autoPict="0">
                <anchor moveWithCells="1">
                  <from>
                    <xdr:col>6</xdr:col>
                    <xdr:colOff>190500</xdr:colOff>
                    <xdr:row>32</xdr:row>
                    <xdr:rowOff>9525</xdr:rowOff>
                  </from>
                  <to>
                    <xdr:col>6</xdr:col>
                    <xdr:colOff>495300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Check Box 42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9525</xdr:rowOff>
                  </from>
                  <to>
                    <xdr:col>6</xdr:col>
                    <xdr:colOff>495300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Check Box 43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9525</xdr:rowOff>
                  </from>
                  <to>
                    <xdr:col>6</xdr:col>
                    <xdr:colOff>495300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Check Box 44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9525</xdr:rowOff>
                  </from>
                  <to>
                    <xdr:col>6</xdr:col>
                    <xdr:colOff>495300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Check Box 45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9525</xdr:rowOff>
                  </from>
                  <to>
                    <xdr:col>6</xdr:col>
                    <xdr:colOff>495300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9" name="Check Box 46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9525</xdr:rowOff>
                  </from>
                  <to>
                    <xdr:col>6</xdr:col>
                    <xdr:colOff>495300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0" name="Check Box 47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9525</xdr:rowOff>
                  </from>
                  <to>
                    <xdr:col>6</xdr:col>
                    <xdr:colOff>495300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1" name="Check Box 48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9525</xdr:rowOff>
                  </from>
                  <to>
                    <xdr:col>6</xdr:col>
                    <xdr:colOff>495300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2" name="Check Box 49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9525</xdr:rowOff>
                  </from>
                  <to>
                    <xdr:col>6</xdr:col>
                    <xdr:colOff>495300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3" name="Check Box 50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9525</xdr:rowOff>
                  </from>
                  <to>
                    <xdr:col>6</xdr:col>
                    <xdr:colOff>495300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4" name="Check Box 51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9525</xdr:rowOff>
                  </from>
                  <to>
                    <xdr:col>6</xdr:col>
                    <xdr:colOff>495300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5" name="Check Box 52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9525</xdr:rowOff>
                  </from>
                  <to>
                    <xdr:col>6</xdr:col>
                    <xdr:colOff>495300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6" name="Check Box 53">
              <controlPr defaultSize="0" autoFill="0" autoLine="0" autoPict="0">
                <anchor moveWithCells="1">
                  <from>
                    <xdr:col>6</xdr:col>
                    <xdr:colOff>190500</xdr:colOff>
                    <xdr:row>38</xdr:row>
                    <xdr:rowOff>9525</xdr:rowOff>
                  </from>
                  <to>
                    <xdr:col>6</xdr:col>
                    <xdr:colOff>495300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7" name="Check Box 54">
              <controlPr defaultSize="0" autoFill="0" autoLine="0" autoPict="0">
                <anchor moveWithCells="1">
                  <from>
                    <xdr:col>6</xdr:col>
                    <xdr:colOff>190500</xdr:colOff>
                    <xdr:row>39</xdr:row>
                    <xdr:rowOff>9525</xdr:rowOff>
                  </from>
                  <to>
                    <xdr:col>6</xdr:col>
                    <xdr:colOff>495300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8" name="Check Box 55">
              <controlPr defaultSize="0" autoFill="0" autoLine="0" autoPict="0">
                <anchor moveWithCells="1">
                  <from>
                    <xdr:col>6</xdr:col>
                    <xdr:colOff>190500</xdr:colOff>
                    <xdr:row>39</xdr:row>
                    <xdr:rowOff>9525</xdr:rowOff>
                  </from>
                  <to>
                    <xdr:col>6</xdr:col>
                    <xdr:colOff>495300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9" name="Check Box 56">
              <controlPr defaultSize="0" autoFill="0" autoLine="0" autoPict="0">
                <anchor moveWithCells="1">
                  <from>
                    <xdr:col>6</xdr:col>
                    <xdr:colOff>190500</xdr:colOff>
                    <xdr:row>40</xdr:row>
                    <xdr:rowOff>9525</xdr:rowOff>
                  </from>
                  <to>
                    <xdr:col>6</xdr:col>
                    <xdr:colOff>495300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0" name="Check Box 57">
              <controlPr defaultSize="0" autoFill="0" autoLine="0" autoPict="0">
                <anchor moveWithCells="1">
                  <from>
                    <xdr:col>6</xdr:col>
                    <xdr:colOff>190500</xdr:colOff>
                    <xdr:row>40</xdr:row>
                    <xdr:rowOff>9525</xdr:rowOff>
                  </from>
                  <to>
                    <xdr:col>6</xdr:col>
                    <xdr:colOff>495300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61" name="Check Box 58">
              <controlPr defaultSize="0" autoFill="0" autoLine="0" autoPict="0">
                <anchor moveWithCells="1">
                  <from>
                    <xdr:col>6</xdr:col>
                    <xdr:colOff>190500</xdr:colOff>
                    <xdr:row>41</xdr:row>
                    <xdr:rowOff>9525</xdr:rowOff>
                  </from>
                  <to>
                    <xdr:col>6</xdr:col>
                    <xdr:colOff>495300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62" name="Check Box 59">
              <controlPr defaultSize="0" autoFill="0" autoLine="0" autoPict="0">
                <anchor moveWithCells="1">
                  <from>
                    <xdr:col>6</xdr:col>
                    <xdr:colOff>190500</xdr:colOff>
                    <xdr:row>41</xdr:row>
                    <xdr:rowOff>9525</xdr:rowOff>
                  </from>
                  <to>
                    <xdr:col>6</xdr:col>
                    <xdr:colOff>495300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63" name="Check Box 60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9525</xdr:rowOff>
                  </from>
                  <to>
                    <xdr:col>6</xdr:col>
                    <xdr:colOff>495300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64" name="Check Box 61">
              <controlPr defaultSize="0" autoFill="0" autoLine="0" autoPict="0">
                <anchor moveWithCells="1">
                  <from>
                    <xdr:col>6</xdr:col>
                    <xdr:colOff>190500</xdr:colOff>
                    <xdr:row>42</xdr:row>
                    <xdr:rowOff>9525</xdr:rowOff>
                  </from>
                  <to>
                    <xdr:col>6</xdr:col>
                    <xdr:colOff>495300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65" name="Check Box 62">
              <controlPr defaultSize="0" autoFill="0" autoLine="0" autoPict="0">
                <anchor moveWithCells="1">
                  <from>
                    <xdr:col>8</xdr:col>
                    <xdr:colOff>190500</xdr:colOff>
                    <xdr:row>12</xdr:row>
                    <xdr:rowOff>9525</xdr:rowOff>
                  </from>
                  <to>
                    <xdr:col>8</xdr:col>
                    <xdr:colOff>495300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66" name="Check Box 63">
              <controlPr defaultSize="0" autoFill="0" autoLine="0" autoPict="0">
                <anchor moveWithCells="1">
                  <from>
                    <xdr:col>8</xdr:col>
                    <xdr:colOff>190500</xdr:colOff>
                    <xdr:row>13</xdr:row>
                    <xdr:rowOff>9525</xdr:rowOff>
                  </from>
                  <to>
                    <xdr:col>8</xdr:col>
                    <xdr:colOff>495300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67" name="Check Box 64">
              <controlPr defaultSize="0" autoFill="0" autoLine="0" autoPict="0">
                <anchor moveWithCells="1">
                  <from>
                    <xdr:col>8</xdr:col>
                    <xdr:colOff>190500</xdr:colOff>
                    <xdr:row>14</xdr:row>
                    <xdr:rowOff>9525</xdr:rowOff>
                  </from>
                  <to>
                    <xdr:col>8</xdr:col>
                    <xdr:colOff>495300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68" name="Check Box 65">
              <controlPr defaultSize="0" autoFill="0" autoLine="0" autoPict="0">
                <anchor moveWithCells="1">
                  <from>
                    <xdr:col>8</xdr:col>
                    <xdr:colOff>190500</xdr:colOff>
                    <xdr:row>15</xdr:row>
                    <xdr:rowOff>9525</xdr:rowOff>
                  </from>
                  <to>
                    <xdr:col>8</xdr:col>
                    <xdr:colOff>495300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69" name="Check Box 66">
              <controlPr defaultSize="0" autoFill="0" autoLine="0" autoPict="0">
                <anchor moveWithCells="1">
                  <from>
                    <xdr:col>8</xdr:col>
                    <xdr:colOff>190500</xdr:colOff>
                    <xdr:row>16</xdr:row>
                    <xdr:rowOff>9525</xdr:rowOff>
                  </from>
                  <to>
                    <xdr:col>8</xdr:col>
                    <xdr:colOff>495300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70" name="Check Box 67">
              <controlPr defaultSize="0" autoFill="0" autoLine="0" autoPict="0">
                <anchor moveWithCells="1">
                  <from>
                    <xdr:col>8</xdr:col>
                    <xdr:colOff>190500</xdr:colOff>
                    <xdr:row>17</xdr:row>
                    <xdr:rowOff>9525</xdr:rowOff>
                  </from>
                  <to>
                    <xdr:col>8</xdr:col>
                    <xdr:colOff>495300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71" name="Check Box 68">
              <controlPr defaultSize="0" autoFill="0" autoLine="0" autoPict="0">
                <anchor moveWithCells="1">
                  <from>
                    <xdr:col>8</xdr:col>
                    <xdr:colOff>190500</xdr:colOff>
                    <xdr:row>18</xdr:row>
                    <xdr:rowOff>9525</xdr:rowOff>
                  </from>
                  <to>
                    <xdr:col>8</xdr:col>
                    <xdr:colOff>495300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72" name="Check Box 69">
              <controlPr defaultSize="0" autoFill="0" autoLine="0" autoPict="0">
                <anchor moveWithCells="1">
                  <from>
                    <xdr:col>8</xdr:col>
                    <xdr:colOff>190500</xdr:colOff>
                    <xdr:row>19</xdr:row>
                    <xdr:rowOff>9525</xdr:rowOff>
                  </from>
                  <to>
                    <xdr:col>8</xdr:col>
                    <xdr:colOff>495300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73" name="Check Box 70">
              <controlPr defaultSize="0" autoFill="0" autoLine="0" autoPict="0">
                <anchor moveWithCells="1">
                  <from>
                    <xdr:col>8</xdr:col>
                    <xdr:colOff>190500</xdr:colOff>
                    <xdr:row>20</xdr:row>
                    <xdr:rowOff>9525</xdr:rowOff>
                  </from>
                  <to>
                    <xdr:col>8</xdr:col>
                    <xdr:colOff>495300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74" name="Check Box 71">
              <controlPr defaultSize="0" autoFill="0" autoLine="0" autoPict="0">
                <anchor moveWithCells="1">
                  <from>
                    <xdr:col>8</xdr:col>
                    <xdr:colOff>190500</xdr:colOff>
                    <xdr:row>21</xdr:row>
                    <xdr:rowOff>9525</xdr:rowOff>
                  </from>
                  <to>
                    <xdr:col>8</xdr:col>
                    <xdr:colOff>495300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75" name="Check Box 72">
              <controlPr defaultSize="0" autoFill="0" autoLine="0" autoPict="0">
                <anchor moveWithCells="1">
                  <from>
                    <xdr:col>8</xdr:col>
                    <xdr:colOff>190500</xdr:colOff>
                    <xdr:row>22</xdr:row>
                    <xdr:rowOff>9525</xdr:rowOff>
                  </from>
                  <to>
                    <xdr:col>8</xdr:col>
                    <xdr:colOff>495300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3" r:id="rId76" name="Check Box 73">
              <controlPr defaultSize="0" autoFill="0" autoLine="0" autoPict="0">
                <anchor moveWithCells="1">
                  <from>
                    <xdr:col>8</xdr:col>
                    <xdr:colOff>190500</xdr:colOff>
                    <xdr:row>23</xdr:row>
                    <xdr:rowOff>9525</xdr:rowOff>
                  </from>
                  <to>
                    <xdr:col>8</xdr:col>
                    <xdr:colOff>495300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4" r:id="rId77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24</xdr:row>
                    <xdr:rowOff>9525</xdr:rowOff>
                  </from>
                  <to>
                    <xdr:col>8</xdr:col>
                    <xdr:colOff>495300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5" r:id="rId78" name="Check Box 75">
              <controlPr defaultSize="0" autoFill="0" autoLine="0" autoPict="0">
                <anchor moveWithCells="1">
                  <from>
                    <xdr:col>8</xdr:col>
                    <xdr:colOff>190500</xdr:colOff>
                    <xdr:row>25</xdr:row>
                    <xdr:rowOff>9525</xdr:rowOff>
                  </from>
                  <to>
                    <xdr:col>8</xdr:col>
                    <xdr:colOff>495300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6" r:id="rId79" name="Check Box 76">
              <controlPr defaultSize="0" autoFill="0" autoLine="0" autoPict="0">
                <anchor moveWithCells="1">
                  <from>
                    <xdr:col>8</xdr:col>
                    <xdr:colOff>190500</xdr:colOff>
                    <xdr:row>26</xdr:row>
                    <xdr:rowOff>9525</xdr:rowOff>
                  </from>
                  <to>
                    <xdr:col>8</xdr:col>
                    <xdr:colOff>495300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7" r:id="rId80" name="Check Box 77">
              <controlPr defaultSize="0" autoFill="0" autoLine="0" autoPict="0">
                <anchor moveWithCells="1">
                  <from>
                    <xdr:col>8</xdr:col>
                    <xdr:colOff>190500</xdr:colOff>
                    <xdr:row>27</xdr:row>
                    <xdr:rowOff>9525</xdr:rowOff>
                  </from>
                  <to>
                    <xdr:col>8</xdr:col>
                    <xdr:colOff>495300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8" r:id="rId81" name="Check Box 78">
              <controlPr defaultSize="0" autoFill="0" autoLine="0" autoPict="0">
                <anchor moveWithCells="1">
                  <from>
                    <xdr:col>8</xdr:col>
                    <xdr:colOff>190500</xdr:colOff>
                    <xdr:row>28</xdr:row>
                    <xdr:rowOff>9525</xdr:rowOff>
                  </from>
                  <to>
                    <xdr:col>8</xdr:col>
                    <xdr:colOff>495300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9" r:id="rId82" name="Check Box 79">
              <controlPr defaultSize="0" autoFill="0" autoLine="0" autoPict="0">
                <anchor moveWithCells="1">
                  <from>
                    <xdr:col>8</xdr:col>
                    <xdr:colOff>190500</xdr:colOff>
                    <xdr:row>29</xdr:row>
                    <xdr:rowOff>9525</xdr:rowOff>
                  </from>
                  <to>
                    <xdr:col>8</xdr:col>
                    <xdr:colOff>495300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0" r:id="rId83" name="Check Box 80">
              <controlPr defaultSize="0" autoFill="0" autoLine="0" autoPict="0">
                <anchor moveWithCells="1">
                  <from>
                    <xdr:col>8</xdr:col>
                    <xdr:colOff>190500</xdr:colOff>
                    <xdr:row>30</xdr:row>
                    <xdr:rowOff>9525</xdr:rowOff>
                  </from>
                  <to>
                    <xdr:col>8</xdr:col>
                    <xdr:colOff>495300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1" r:id="rId84" name="Check Box 81">
              <controlPr defaultSize="0" autoFill="0" autoLine="0" autoPict="0">
                <anchor moveWithCells="1">
                  <from>
                    <xdr:col>8</xdr:col>
                    <xdr:colOff>190500</xdr:colOff>
                    <xdr:row>31</xdr:row>
                    <xdr:rowOff>9525</xdr:rowOff>
                  </from>
                  <to>
                    <xdr:col>8</xdr:col>
                    <xdr:colOff>495300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2" r:id="rId85" name="Check Box 82">
              <controlPr defaultSize="0" autoFill="0" autoLine="0" autoPict="0">
                <anchor moveWithCells="1">
                  <from>
                    <xdr:col>8</xdr:col>
                    <xdr:colOff>190500</xdr:colOff>
                    <xdr:row>32</xdr:row>
                    <xdr:rowOff>9525</xdr:rowOff>
                  </from>
                  <to>
                    <xdr:col>8</xdr:col>
                    <xdr:colOff>495300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3" r:id="rId86" name="Check Box 83">
              <controlPr defaultSize="0" autoFill="0" autoLine="0" autoPict="0">
                <anchor moveWithCells="1">
                  <from>
                    <xdr:col>8</xdr:col>
                    <xdr:colOff>190500</xdr:colOff>
                    <xdr:row>33</xdr:row>
                    <xdr:rowOff>9525</xdr:rowOff>
                  </from>
                  <to>
                    <xdr:col>8</xdr:col>
                    <xdr:colOff>495300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4" r:id="rId87" name="Check Box 84">
              <controlPr defaultSize="0" autoFill="0" autoLine="0" autoPict="0">
                <anchor moveWithCells="1">
                  <from>
                    <xdr:col>8</xdr:col>
                    <xdr:colOff>190500</xdr:colOff>
                    <xdr:row>34</xdr:row>
                    <xdr:rowOff>9525</xdr:rowOff>
                  </from>
                  <to>
                    <xdr:col>8</xdr:col>
                    <xdr:colOff>495300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5" r:id="rId88" name="Check Box 85">
              <controlPr defaultSize="0" autoFill="0" autoLine="0" autoPict="0">
                <anchor moveWithCells="1">
                  <from>
                    <xdr:col>8</xdr:col>
                    <xdr:colOff>190500</xdr:colOff>
                    <xdr:row>35</xdr:row>
                    <xdr:rowOff>9525</xdr:rowOff>
                  </from>
                  <to>
                    <xdr:col>8</xdr:col>
                    <xdr:colOff>495300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6" r:id="rId89" name="Check Box 86">
              <controlPr defaultSize="0" autoFill="0" autoLine="0" autoPict="0">
                <anchor moveWithCells="1">
                  <from>
                    <xdr:col>8</xdr:col>
                    <xdr:colOff>190500</xdr:colOff>
                    <xdr:row>36</xdr:row>
                    <xdr:rowOff>9525</xdr:rowOff>
                  </from>
                  <to>
                    <xdr:col>8</xdr:col>
                    <xdr:colOff>495300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7" r:id="rId90" name="Check Box 87">
              <controlPr defaultSize="0" autoFill="0" autoLine="0" autoPict="0">
                <anchor moveWithCells="1">
                  <from>
                    <xdr:col>8</xdr:col>
                    <xdr:colOff>190500</xdr:colOff>
                    <xdr:row>37</xdr:row>
                    <xdr:rowOff>9525</xdr:rowOff>
                  </from>
                  <to>
                    <xdr:col>8</xdr:col>
                    <xdr:colOff>495300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8" r:id="rId91" name="Check Box 88">
              <controlPr defaultSize="0" autoFill="0" autoLine="0" autoPict="0">
                <anchor moveWithCells="1">
                  <from>
                    <xdr:col>8</xdr:col>
                    <xdr:colOff>190500</xdr:colOff>
                    <xdr:row>38</xdr:row>
                    <xdr:rowOff>9525</xdr:rowOff>
                  </from>
                  <to>
                    <xdr:col>8</xdr:col>
                    <xdr:colOff>495300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9" r:id="rId92" name="Check Box 89">
              <controlPr defaultSize="0" autoFill="0" autoLine="0" autoPict="0">
                <anchor moveWithCells="1">
                  <from>
                    <xdr:col>8</xdr:col>
                    <xdr:colOff>190500</xdr:colOff>
                    <xdr:row>39</xdr:row>
                    <xdr:rowOff>9525</xdr:rowOff>
                  </from>
                  <to>
                    <xdr:col>8</xdr:col>
                    <xdr:colOff>495300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0" r:id="rId93" name="Check Box 90">
              <controlPr defaultSize="0" autoFill="0" autoLine="0" autoPict="0">
                <anchor moveWithCells="1">
                  <from>
                    <xdr:col>8</xdr:col>
                    <xdr:colOff>190500</xdr:colOff>
                    <xdr:row>40</xdr:row>
                    <xdr:rowOff>9525</xdr:rowOff>
                  </from>
                  <to>
                    <xdr:col>8</xdr:col>
                    <xdr:colOff>495300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1" r:id="rId94" name="Check Box 91">
              <controlPr defaultSize="0" autoFill="0" autoLine="0" autoPict="0">
                <anchor moveWithCells="1">
                  <from>
                    <xdr:col>8</xdr:col>
                    <xdr:colOff>190500</xdr:colOff>
                    <xdr:row>41</xdr:row>
                    <xdr:rowOff>9525</xdr:rowOff>
                  </from>
                  <to>
                    <xdr:col>8</xdr:col>
                    <xdr:colOff>495300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2" r:id="rId95" name="Check Box 92">
              <controlPr defaultSize="0" autoFill="0" autoLine="0" autoPict="0">
                <anchor moveWithCells="1">
                  <from>
                    <xdr:col>8</xdr:col>
                    <xdr:colOff>190500</xdr:colOff>
                    <xdr:row>42</xdr:row>
                    <xdr:rowOff>9525</xdr:rowOff>
                  </from>
                  <to>
                    <xdr:col>8</xdr:col>
                    <xdr:colOff>495300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3" r:id="rId96" name="Check Box 93">
              <controlPr defaultSize="0" autoFill="0" autoLine="0" autoPict="0">
                <anchor moveWithCells="1">
                  <from>
                    <xdr:col>17</xdr:col>
                    <xdr:colOff>190500</xdr:colOff>
                    <xdr:row>12</xdr:row>
                    <xdr:rowOff>19050</xdr:rowOff>
                  </from>
                  <to>
                    <xdr:col>17</xdr:col>
                    <xdr:colOff>495300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4" r:id="rId97" name="Check Box 94">
              <controlPr defaultSize="0" autoFill="0" autoLine="0" autoPict="0">
                <anchor moveWithCells="1">
                  <from>
                    <xdr:col>17</xdr:col>
                    <xdr:colOff>190500</xdr:colOff>
                    <xdr:row>13</xdr:row>
                    <xdr:rowOff>19050</xdr:rowOff>
                  </from>
                  <to>
                    <xdr:col>17</xdr:col>
                    <xdr:colOff>495300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5" r:id="rId98" name="Check Box 95">
              <controlPr defaultSize="0" autoFill="0" autoLine="0" autoPict="0">
                <anchor moveWithCells="1">
                  <from>
                    <xdr:col>17</xdr:col>
                    <xdr:colOff>190500</xdr:colOff>
                    <xdr:row>14</xdr:row>
                    <xdr:rowOff>19050</xdr:rowOff>
                  </from>
                  <to>
                    <xdr:col>17</xdr:col>
                    <xdr:colOff>495300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6" r:id="rId99" name="Check Box 96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19050</xdr:rowOff>
                  </from>
                  <to>
                    <xdr:col>17</xdr:col>
                    <xdr:colOff>495300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7" r:id="rId100" name="Check Box 97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19050</xdr:rowOff>
                  </from>
                  <to>
                    <xdr:col>17</xdr:col>
                    <xdr:colOff>495300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8" r:id="rId101" name="Check Box 98">
              <controlPr defaultSize="0" autoFill="0" autoLine="0" autoPict="0">
                <anchor moveWithCells="1">
                  <from>
                    <xdr:col>17</xdr:col>
                    <xdr:colOff>190500</xdr:colOff>
                    <xdr:row>17</xdr:row>
                    <xdr:rowOff>19050</xdr:rowOff>
                  </from>
                  <to>
                    <xdr:col>17</xdr:col>
                    <xdr:colOff>495300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9" r:id="rId102" name="Check Box 99">
              <controlPr defaultSize="0" autoFill="0" autoLine="0" autoPict="0">
                <anchor moveWithCells="1">
                  <from>
                    <xdr:col>17</xdr:col>
                    <xdr:colOff>190500</xdr:colOff>
                    <xdr:row>18</xdr:row>
                    <xdr:rowOff>19050</xdr:rowOff>
                  </from>
                  <to>
                    <xdr:col>17</xdr:col>
                    <xdr:colOff>495300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0" r:id="rId103" name="Check Box 100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19050</xdr:rowOff>
                  </from>
                  <to>
                    <xdr:col>17</xdr:col>
                    <xdr:colOff>495300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1" r:id="rId104" name="Check Box 101">
              <controlPr defaultSize="0" autoFill="0" autoLine="0" autoPict="0">
                <anchor moveWithCells="1">
                  <from>
                    <xdr:col>17</xdr:col>
                    <xdr:colOff>190500</xdr:colOff>
                    <xdr:row>20</xdr:row>
                    <xdr:rowOff>19050</xdr:rowOff>
                  </from>
                  <to>
                    <xdr:col>17</xdr:col>
                    <xdr:colOff>495300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" r:id="rId105" name="Check Box 102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19050</xdr:rowOff>
                  </from>
                  <to>
                    <xdr:col>17</xdr:col>
                    <xdr:colOff>495300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3" r:id="rId106" name="Check Box 103">
              <controlPr defaultSize="0" autoFill="0" autoLine="0" autoPict="0">
                <anchor moveWithCells="1">
                  <from>
                    <xdr:col>17</xdr:col>
                    <xdr:colOff>190500</xdr:colOff>
                    <xdr:row>22</xdr:row>
                    <xdr:rowOff>19050</xdr:rowOff>
                  </from>
                  <to>
                    <xdr:col>17</xdr:col>
                    <xdr:colOff>495300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4" r:id="rId107" name="Check Box 104">
              <controlPr defaultSize="0" autoFill="0" autoLine="0" autoPict="0">
                <anchor moveWithCells="1">
                  <from>
                    <xdr:col>17</xdr:col>
                    <xdr:colOff>190500</xdr:colOff>
                    <xdr:row>23</xdr:row>
                    <xdr:rowOff>19050</xdr:rowOff>
                  </from>
                  <to>
                    <xdr:col>17</xdr:col>
                    <xdr:colOff>495300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5" r:id="rId108" name="Check Box 105">
              <controlPr defaultSize="0" autoFill="0" autoLine="0" autoPict="0">
                <anchor moveWithCells="1">
                  <from>
                    <xdr:col>17</xdr:col>
                    <xdr:colOff>190500</xdr:colOff>
                    <xdr:row>24</xdr:row>
                    <xdr:rowOff>19050</xdr:rowOff>
                  </from>
                  <to>
                    <xdr:col>17</xdr:col>
                    <xdr:colOff>495300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6" r:id="rId109" name="Check Box 106">
              <controlPr defaultSize="0" autoFill="0" autoLine="0" autoPict="0">
                <anchor moveWithCells="1">
                  <from>
                    <xdr:col>17</xdr:col>
                    <xdr:colOff>190500</xdr:colOff>
                    <xdr:row>25</xdr:row>
                    <xdr:rowOff>19050</xdr:rowOff>
                  </from>
                  <to>
                    <xdr:col>17</xdr:col>
                    <xdr:colOff>495300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7" r:id="rId110" name="Check Box 107">
              <controlPr defaultSize="0" autoFill="0" autoLine="0" autoPict="0">
                <anchor moveWithCells="1">
                  <from>
                    <xdr:col>17</xdr:col>
                    <xdr:colOff>190500</xdr:colOff>
                    <xdr:row>26</xdr:row>
                    <xdr:rowOff>19050</xdr:rowOff>
                  </from>
                  <to>
                    <xdr:col>17</xdr:col>
                    <xdr:colOff>495300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8" r:id="rId111" name="Check Box 108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19050</xdr:rowOff>
                  </from>
                  <to>
                    <xdr:col>17</xdr:col>
                    <xdr:colOff>495300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9" r:id="rId112" name="Check Box 109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19050</xdr:rowOff>
                  </from>
                  <to>
                    <xdr:col>17</xdr:col>
                    <xdr:colOff>495300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0" r:id="rId113" name="Check Box 110">
              <controlPr defaultSize="0" autoFill="0" autoLine="0" autoPict="0">
                <anchor moveWithCells="1">
                  <from>
                    <xdr:col>17</xdr:col>
                    <xdr:colOff>190500</xdr:colOff>
                    <xdr:row>29</xdr:row>
                    <xdr:rowOff>19050</xdr:rowOff>
                  </from>
                  <to>
                    <xdr:col>17</xdr:col>
                    <xdr:colOff>495300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1" r:id="rId114" name="Check Box 111">
              <controlPr defaultSize="0" autoFill="0" autoLine="0" autoPict="0">
                <anchor moveWithCells="1">
                  <from>
                    <xdr:col>17</xdr:col>
                    <xdr:colOff>190500</xdr:colOff>
                    <xdr:row>30</xdr:row>
                    <xdr:rowOff>19050</xdr:rowOff>
                  </from>
                  <to>
                    <xdr:col>17</xdr:col>
                    <xdr:colOff>495300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2" r:id="rId115" name="Check Box 112">
              <controlPr defaultSize="0" autoFill="0" autoLine="0" autoPict="0">
                <anchor moveWithCells="1">
                  <from>
                    <xdr:col>17</xdr:col>
                    <xdr:colOff>190500</xdr:colOff>
                    <xdr:row>31</xdr:row>
                    <xdr:rowOff>19050</xdr:rowOff>
                  </from>
                  <to>
                    <xdr:col>17</xdr:col>
                    <xdr:colOff>495300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3" r:id="rId116" name="Check Box 113">
              <controlPr defaultSize="0" autoFill="0" autoLine="0" autoPict="0">
                <anchor moveWithCells="1">
                  <from>
                    <xdr:col>17</xdr:col>
                    <xdr:colOff>190500</xdr:colOff>
                    <xdr:row>32</xdr:row>
                    <xdr:rowOff>19050</xdr:rowOff>
                  </from>
                  <to>
                    <xdr:col>17</xdr:col>
                    <xdr:colOff>495300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4" r:id="rId117" name="Check Box 114">
              <controlPr defaultSize="0" autoFill="0" autoLine="0" autoPict="0">
                <anchor moveWithCells="1">
                  <from>
                    <xdr:col>17</xdr:col>
                    <xdr:colOff>190500</xdr:colOff>
                    <xdr:row>33</xdr:row>
                    <xdr:rowOff>19050</xdr:rowOff>
                  </from>
                  <to>
                    <xdr:col>17</xdr:col>
                    <xdr:colOff>495300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5" r:id="rId118" name="Check Box 115">
              <controlPr defaultSize="0" autoFill="0" autoLine="0" autoPict="0">
                <anchor moveWithCells="1">
                  <from>
                    <xdr:col>17</xdr:col>
                    <xdr:colOff>190500</xdr:colOff>
                    <xdr:row>34</xdr:row>
                    <xdr:rowOff>19050</xdr:rowOff>
                  </from>
                  <to>
                    <xdr:col>17</xdr:col>
                    <xdr:colOff>495300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6" r:id="rId119" name="Check Box 116">
              <controlPr defaultSize="0" autoFill="0" autoLine="0" autoPict="0">
                <anchor moveWithCells="1">
                  <from>
                    <xdr:col>17</xdr:col>
                    <xdr:colOff>190500</xdr:colOff>
                    <xdr:row>35</xdr:row>
                    <xdr:rowOff>19050</xdr:rowOff>
                  </from>
                  <to>
                    <xdr:col>17</xdr:col>
                    <xdr:colOff>495300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7" r:id="rId120" name="Check Box 117">
              <controlPr defaultSize="0" autoFill="0" autoLine="0" autoPict="0">
                <anchor moveWithCells="1">
                  <from>
                    <xdr:col>17</xdr:col>
                    <xdr:colOff>190500</xdr:colOff>
                    <xdr:row>36</xdr:row>
                    <xdr:rowOff>19050</xdr:rowOff>
                  </from>
                  <to>
                    <xdr:col>17</xdr:col>
                    <xdr:colOff>495300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8" r:id="rId121" name="Check Box 118">
              <controlPr defaultSize="0" autoFill="0" autoLine="0" autoPict="0">
                <anchor moveWithCells="1">
                  <from>
                    <xdr:col>17</xdr:col>
                    <xdr:colOff>190500</xdr:colOff>
                    <xdr:row>37</xdr:row>
                    <xdr:rowOff>19050</xdr:rowOff>
                  </from>
                  <to>
                    <xdr:col>17</xdr:col>
                    <xdr:colOff>495300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9" r:id="rId122" name="Check Box 119">
              <controlPr defaultSize="0" autoFill="0" autoLine="0" autoPict="0">
                <anchor moveWithCells="1">
                  <from>
                    <xdr:col>17</xdr:col>
                    <xdr:colOff>190500</xdr:colOff>
                    <xdr:row>38</xdr:row>
                    <xdr:rowOff>19050</xdr:rowOff>
                  </from>
                  <to>
                    <xdr:col>17</xdr:col>
                    <xdr:colOff>495300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0" r:id="rId123" name="Check Box 120">
              <controlPr defaultSize="0" autoFill="0" autoLine="0" autoPict="0">
                <anchor moveWithCells="1">
                  <from>
                    <xdr:col>17</xdr:col>
                    <xdr:colOff>190500</xdr:colOff>
                    <xdr:row>39</xdr:row>
                    <xdr:rowOff>19050</xdr:rowOff>
                  </from>
                  <to>
                    <xdr:col>17</xdr:col>
                    <xdr:colOff>495300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1" r:id="rId124" name="Check Box 121">
              <controlPr defaultSize="0" autoFill="0" autoLine="0" autoPict="0">
                <anchor moveWithCells="1">
                  <from>
                    <xdr:col>17</xdr:col>
                    <xdr:colOff>190500</xdr:colOff>
                    <xdr:row>40</xdr:row>
                    <xdr:rowOff>19050</xdr:rowOff>
                  </from>
                  <to>
                    <xdr:col>17</xdr:col>
                    <xdr:colOff>495300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2" r:id="rId125" name="Check Box 122">
              <controlPr defaultSize="0" autoFill="0" autoLine="0" autoPict="0">
                <anchor moveWithCells="1">
                  <from>
                    <xdr:col>17</xdr:col>
                    <xdr:colOff>190500</xdr:colOff>
                    <xdr:row>41</xdr:row>
                    <xdr:rowOff>19050</xdr:rowOff>
                  </from>
                  <to>
                    <xdr:col>17</xdr:col>
                    <xdr:colOff>495300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3" r:id="rId126" name="Check Box 123">
              <controlPr defaultSize="0" autoFill="0" autoLine="0" autoPict="0">
                <anchor moveWithCells="1">
                  <from>
                    <xdr:col>17</xdr:col>
                    <xdr:colOff>190500</xdr:colOff>
                    <xdr:row>42</xdr:row>
                    <xdr:rowOff>19050</xdr:rowOff>
                  </from>
                  <to>
                    <xdr:col>17</xdr:col>
                    <xdr:colOff>495300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4" r:id="rId127" name="Check Box 124">
              <controlPr defaultSize="0" autoFill="0" autoLine="0" autoPict="0">
                <anchor moveWithCells="1">
                  <from>
                    <xdr:col>18</xdr:col>
                    <xdr:colOff>190500</xdr:colOff>
                    <xdr:row>12</xdr:row>
                    <xdr:rowOff>19050</xdr:rowOff>
                  </from>
                  <to>
                    <xdr:col>18</xdr:col>
                    <xdr:colOff>495300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5" r:id="rId128" name="Check Box 125">
              <controlPr defaultSize="0" autoFill="0" autoLine="0" autoPict="0">
                <anchor moveWithCells="1">
                  <from>
                    <xdr:col>19</xdr:col>
                    <xdr:colOff>190500</xdr:colOff>
                    <xdr:row>12</xdr:row>
                    <xdr:rowOff>19050</xdr:rowOff>
                  </from>
                  <to>
                    <xdr:col>19</xdr:col>
                    <xdr:colOff>495300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6" r:id="rId129" name="Check Box 126">
              <controlPr defaultSize="0" autoFill="0" autoLine="0" autoPict="0">
                <anchor moveWithCells="1">
                  <from>
                    <xdr:col>18</xdr:col>
                    <xdr:colOff>190500</xdr:colOff>
                    <xdr:row>13</xdr:row>
                    <xdr:rowOff>19050</xdr:rowOff>
                  </from>
                  <to>
                    <xdr:col>18</xdr:col>
                    <xdr:colOff>495300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7" r:id="rId130" name="Check Box 127">
              <controlPr defaultSize="0" autoFill="0" autoLine="0" autoPict="0">
                <anchor moveWithCells="1">
                  <from>
                    <xdr:col>18</xdr:col>
                    <xdr:colOff>190500</xdr:colOff>
                    <xdr:row>14</xdr:row>
                    <xdr:rowOff>19050</xdr:rowOff>
                  </from>
                  <to>
                    <xdr:col>18</xdr:col>
                    <xdr:colOff>495300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8" r:id="rId131" name="Check Box 128">
              <controlPr defaultSize="0" autoFill="0" autoLine="0" autoPict="0">
                <anchor moveWithCells="1">
                  <from>
                    <xdr:col>18</xdr:col>
                    <xdr:colOff>190500</xdr:colOff>
                    <xdr:row>15</xdr:row>
                    <xdr:rowOff>19050</xdr:rowOff>
                  </from>
                  <to>
                    <xdr:col>18</xdr:col>
                    <xdr:colOff>495300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9" r:id="rId132" name="Check Box 129">
              <controlPr defaultSize="0" autoFill="0" autoLine="0" autoPict="0">
                <anchor moveWithCells="1">
                  <from>
                    <xdr:col>18</xdr:col>
                    <xdr:colOff>190500</xdr:colOff>
                    <xdr:row>16</xdr:row>
                    <xdr:rowOff>19050</xdr:rowOff>
                  </from>
                  <to>
                    <xdr:col>18</xdr:col>
                    <xdr:colOff>495300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0" r:id="rId133" name="Check Box 130">
              <controlPr defaultSize="0" autoFill="0" autoLine="0" autoPict="0">
                <anchor moveWithCells="1">
                  <from>
                    <xdr:col>18</xdr:col>
                    <xdr:colOff>190500</xdr:colOff>
                    <xdr:row>17</xdr:row>
                    <xdr:rowOff>19050</xdr:rowOff>
                  </from>
                  <to>
                    <xdr:col>18</xdr:col>
                    <xdr:colOff>495300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1" r:id="rId134" name="Check Box 131">
              <controlPr defaultSize="0" autoFill="0" autoLine="0" autoPict="0">
                <anchor moveWithCells="1">
                  <from>
                    <xdr:col>18</xdr:col>
                    <xdr:colOff>190500</xdr:colOff>
                    <xdr:row>18</xdr:row>
                    <xdr:rowOff>19050</xdr:rowOff>
                  </from>
                  <to>
                    <xdr:col>18</xdr:col>
                    <xdr:colOff>495300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2" r:id="rId135" name="Check Box 132">
              <controlPr defaultSize="0" autoFill="0" autoLine="0" autoPict="0">
                <anchor moveWithCells="1">
                  <from>
                    <xdr:col>18</xdr:col>
                    <xdr:colOff>190500</xdr:colOff>
                    <xdr:row>19</xdr:row>
                    <xdr:rowOff>19050</xdr:rowOff>
                  </from>
                  <to>
                    <xdr:col>18</xdr:col>
                    <xdr:colOff>495300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3" r:id="rId136" name="Check Box 133">
              <controlPr defaultSize="0" autoFill="0" autoLine="0" autoPict="0">
                <anchor moveWithCells="1">
                  <from>
                    <xdr:col>18</xdr:col>
                    <xdr:colOff>190500</xdr:colOff>
                    <xdr:row>20</xdr:row>
                    <xdr:rowOff>19050</xdr:rowOff>
                  </from>
                  <to>
                    <xdr:col>18</xdr:col>
                    <xdr:colOff>495300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4" r:id="rId137" name="Check Box 134">
              <controlPr defaultSize="0" autoFill="0" autoLine="0" autoPict="0">
                <anchor moveWithCells="1">
                  <from>
                    <xdr:col>18</xdr:col>
                    <xdr:colOff>190500</xdr:colOff>
                    <xdr:row>21</xdr:row>
                    <xdr:rowOff>19050</xdr:rowOff>
                  </from>
                  <to>
                    <xdr:col>18</xdr:col>
                    <xdr:colOff>495300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5" r:id="rId138" name="Check Box 135">
              <controlPr defaultSize="0" autoFill="0" autoLine="0" autoPict="0">
                <anchor moveWithCells="1">
                  <from>
                    <xdr:col>18</xdr:col>
                    <xdr:colOff>190500</xdr:colOff>
                    <xdr:row>22</xdr:row>
                    <xdr:rowOff>19050</xdr:rowOff>
                  </from>
                  <to>
                    <xdr:col>18</xdr:col>
                    <xdr:colOff>495300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6" r:id="rId139" name="Check Box 136">
              <controlPr defaultSize="0" autoFill="0" autoLine="0" autoPict="0">
                <anchor moveWithCells="1">
                  <from>
                    <xdr:col>18</xdr:col>
                    <xdr:colOff>190500</xdr:colOff>
                    <xdr:row>23</xdr:row>
                    <xdr:rowOff>19050</xdr:rowOff>
                  </from>
                  <to>
                    <xdr:col>18</xdr:col>
                    <xdr:colOff>495300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7" r:id="rId140" name="Check Box 137">
              <controlPr defaultSize="0" autoFill="0" autoLine="0" autoPict="0">
                <anchor moveWithCells="1">
                  <from>
                    <xdr:col>18</xdr:col>
                    <xdr:colOff>190500</xdr:colOff>
                    <xdr:row>24</xdr:row>
                    <xdr:rowOff>19050</xdr:rowOff>
                  </from>
                  <to>
                    <xdr:col>18</xdr:col>
                    <xdr:colOff>495300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8" r:id="rId141" name="Check Box 138">
              <controlPr defaultSize="0" autoFill="0" autoLine="0" autoPict="0">
                <anchor moveWithCells="1">
                  <from>
                    <xdr:col>18</xdr:col>
                    <xdr:colOff>190500</xdr:colOff>
                    <xdr:row>25</xdr:row>
                    <xdr:rowOff>19050</xdr:rowOff>
                  </from>
                  <to>
                    <xdr:col>18</xdr:col>
                    <xdr:colOff>495300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9" r:id="rId142" name="Check Box 139">
              <controlPr defaultSize="0" autoFill="0" autoLine="0" autoPict="0">
                <anchor moveWithCells="1">
                  <from>
                    <xdr:col>18</xdr:col>
                    <xdr:colOff>190500</xdr:colOff>
                    <xdr:row>26</xdr:row>
                    <xdr:rowOff>19050</xdr:rowOff>
                  </from>
                  <to>
                    <xdr:col>18</xdr:col>
                    <xdr:colOff>495300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0" r:id="rId143" name="Check Box 140">
              <controlPr defaultSize="0" autoFill="0" autoLine="0" autoPict="0">
                <anchor moveWithCells="1">
                  <from>
                    <xdr:col>18</xdr:col>
                    <xdr:colOff>190500</xdr:colOff>
                    <xdr:row>27</xdr:row>
                    <xdr:rowOff>19050</xdr:rowOff>
                  </from>
                  <to>
                    <xdr:col>18</xdr:col>
                    <xdr:colOff>495300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1" r:id="rId144" name="Check Box 141">
              <controlPr defaultSize="0" autoFill="0" autoLine="0" autoPict="0">
                <anchor moveWithCells="1">
                  <from>
                    <xdr:col>18</xdr:col>
                    <xdr:colOff>190500</xdr:colOff>
                    <xdr:row>28</xdr:row>
                    <xdr:rowOff>19050</xdr:rowOff>
                  </from>
                  <to>
                    <xdr:col>18</xdr:col>
                    <xdr:colOff>495300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2" r:id="rId145" name="Check Box 142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19050</xdr:rowOff>
                  </from>
                  <to>
                    <xdr:col>18</xdr:col>
                    <xdr:colOff>495300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3" r:id="rId146" name="Check Box 143">
              <controlPr defaultSize="0" autoFill="0" autoLine="0" autoPict="0">
                <anchor moveWithCells="1">
                  <from>
                    <xdr:col>18</xdr:col>
                    <xdr:colOff>190500</xdr:colOff>
                    <xdr:row>30</xdr:row>
                    <xdr:rowOff>19050</xdr:rowOff>
                  </from>
                  <to>
                    <xdr:col>18</xdr:col>
                    <xdr:colOff>495300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4" r:id="rId147" name="Check Box 144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19050</xdr:rowOff>
                  </from>
                  <to>
                    <xdr:col>18</xdr:col>
                    <xdr:colOff>495300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5" r:id="rId148" name="Check Box 145">
              <controlPr defaultSize="0" autoFill="0" autoLine="0" autoPict="0">
                <anchor moveWithCells="1">
                  <from>
                    <xdr:col>18</xdr:col>
                    <xdr:colOff>190500</xdr:colOff>
                    <xdr:row>32</xdr:row>
                    <xdr:rowOff>19050</xdr:rowOff>
                  </from>
                  <to>
                    <xdr:col>18</xdr:col>
                    <xdr:colOff>495300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6" r:id="rId149" name="Check Box 146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19050</xdr:rowOff>
                  </from>
                  <to>
                    <xdr:col>18</xdr:col>
                    <xdr:colOff>495300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7" r:id="rId150" name="Check Box 147">
              <controlPr defaultSize="0" autoFill="0" autoLine="0" autoPict="0">
                <anchor moveWithCells="1">
                  <from>
                    <xdr:col>18</xdr:col>
                    <xdr:colOff>190500</xdr:colOff>
                    <xdr:row>34</xdr:row>
                    <xdr:rowOff>19050</xdr:rowOff>
                  </from>
                  <to>
                    <xdr:col>18</xdr:col>
                    <xdr:colOff>495300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8" r:id="rId151" name="Check Box 148">
              <controlPr defaultSize="0" autoFill="0" autoLine="0" autoPict="0">
                <anchor moveWithCells="1">
                  <from>
                    <xdr:col>18</xdr:col>
                    <xdr:colOff>190500</xdr:colOff>
                    <xdr:row>35</xdr:row>
                    <xdr:rowOff>19050</xdr:rowOff>
                  </from>
                  <to>
                    <xdr:col>18</xdr:col>
                    <xdr:colOff>495300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9" r:id="rId152" name="Check Box 149">
              <controlPr defaultSize="0" autoFill="0" autoLine="0" autoPict="0">
                <anchor moveWithCells="1">
                  <from>
                    <xdr:col>18</xdr:col>
                    <xdr:colOff>190500</xdr:colOff>
                    <xdr:row>36</xdr:row>
                    <xdr:rowOff>19050</xdr:rowOff>
                  </from>
                  <to>
                    <xdr:col>18</xdr:col>
                    <xdr:colOff>495300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0" r:id="rId153" name="Check Box 150">
              <controlPr defaultSize="0" autoFill="0" autoLine="0" autoPict="0">
                <anchor moveWithCells="1">
                  <from>
                    <xdr:col>18</xdr:col>
                    <xdr:colOff>190500</xdr:colOff>
                    <xdr:row>37</xdr:row>
                    <xdr:rowOff>19050</xdr:rowOff>
                  </from>
                  <to>
                    <xdr:col>18</xdr:col>
                    <xdr:colOff>495300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1" r:id="rId154" name="Check Box 151">
              <controlPr defaultSize="0" autoFill="0" autoLine="0" autoPict="0">
                <anchor moveWithCells="1">
                  <from>
                    <xdr:col>18</xdr:col>
                    <xdr:colOff>190500</xdr:colOff>
                    <xdr:row>38</xdr:row>
                    <xdr:rowOff>19050</xdr:rowOff>
                  </from>
                  <to>
                    <xdr:col>18</xdr:col>
                    <xdr:colOff>495300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2" r:id="rId155" name="Check Box 152">
              <controlPr defaultSize="0" autoFill="0" autoLine="0" autoPict="0">
                <anchor moveWithCells="1">
                  <from>
                    <xdr:col>18</xdr:col>
                    <xdr:colOff>190500</xdr:colOff>
                    <xdr:row>39</xdr:row>
                    <xdr:rowOff>19050</xdr:rowOff>
                  </from>
                  <to>
                    <xdr:col>18</xdr:col>
                    <xdr:colOff>495300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3" r:id="rId156" name="Check Box 153">
              <controlPr defaultSize="0" autoFill="0" autoLine="0" autoPict="0">
                <anchor moveWithCells="1">
                  <from>
                    <xdr:col>18</xdr:col>
                    <xdr:colOff>190500</xdr:colOff>
                    <xdr:row>40</xdr:row>
                    <xdr:rowOff>19050</xdr:rowOff>
                  </from>
                  <to>
                    <xdr:col>18</xdr:col>
                    <xdr:colOff>495300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4" r:id="rId157" name="Check Box 154">
              <controlPr defaultSize="0" autoFill="0" autoLine="0" autoPict="0">
                <anchor moveWithCells="1">
                  <from>
                    <xdr:col>18</xdr:col>
                    <xdr:colOff>190500</xdr:colOff>
                    <xdr:row>41</xdr:row>
                    <xdr:rowOff>19050</xdr:rowOff>
                  </from>
                  <to>
                    <xdr:col>18</xdr:col>
                    <xdr:colOff>495300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5" r:id="rId158" name="Check Box 155">
              <controlPr defaultSize="0" autoFill="0" autoLine="0" autoPict="0">
                <anchor moveWithCells="1">
                  <from>
                    <xdr:col>18</xdr:col>
                    <xdr:colOff>190500</xdr:colOff>
                    <xdr:row>42</xdr:row>
                    <xdr:rowOff>19050</xdr:rowOff>
                  </from>
                  <to>
                    <xdr:col>18</xdr:col>
                    <xdr:colOff>495300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6" r:id="rId159" name="Check Box 156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19050</xdr:rowOff>
                  </from>
                  <to>
                    <xdr:col>19</xdr:col>
                    <xdr:colOff>495300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7" r:id="rId160" name="Check Box 157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19050</xdr:rowOff>
                  </from>
                  <to>
                    <xdr:col>19</xdr:col>
                    <xdr:colOff>495300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8" r:id="rId161" name="Check Box 158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19050</xdr:rowOff>
                  </from>
                  <to>
                    <xdr:col>19</xdr:col>
                    <xdr:colOff>495300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9" r:id="rId162" name="Check Box 159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19050</xdr:rowOff>
                  </from>
                  <to>
                    <xdr:col>19</xdr:col>
                    <xdr:colOff>495300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0" r:id="rId163" name="Check Box 160">
              <controlPr defaultSize="0" autoFill="0" autoLine="0" autoPict="0">
                <anchor moveWithCells="1">
                  <from>
                    <xdr:col>19</xdr:col>
                    <xdr:colOff>190500</xdr:colOff>
                    <xdr:row>17</xdr:row>
                    <xdr:rowOff>19050</xdr:rowOff>
                  </from>
                  <to>
                    <xdr:col>19</xdr:col>
                    <xdr:colOff>495300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1" r:id="rId164" name="Check Box 161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19050</xdr:rowOff>
                  </from>
                  <to>
                    <xdr:col>19</xdr:col>
                    <xdr:colOff>495300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2" r:id="rId165" name="Check Box 162">
              <controlPr defaultSize="0" autoFill="0" autoLine="0" autoPict="0">
                <anchor moveWithCells="1">
                  <from>
                    <xdr:col>19</xdr:col>
                    <xdr:colOff>190500</xdr:colOff>
                    <xdr:row>19</xdr:row>
                    <xdr:rowOff>19050</xdr:rowOff>
                  </from>
                  <to>
                    <xdr:col>19</xdr:col>
                    <xdr:colOff>495300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3" r:id="rId166" name="Check Box 163">
              <controlPr defaultSize="0" autoFill="0" autoLine="0" autoPict="0">
                <anchor moveWithCells="1">
                  <from>
                    <xdr:col>19</xdr:col>
                    <xdr:colOff>190500</xdr:colOff>
                    <xdr:row>20</xdr:row>
                    <xdr:rowOff>19050</xdr:rowOff>
                  </from>
                  <to>
                    <xdr:col>19</xdr:col>
                    <xdr:colOff>495300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4" r:id="rId167" name="Check Box 164">
              <controlPr defaultSize="0" autoFill="0" autoLine="0" autoPict="0">
                <anchor moveWithCells="1">
                  <from>
                    <xdr:col>19</xdr:col>
                    <xdr:colOff>190500</xdr:colOff>
                    <xdr:row>21</xdr:row>
                    <xdr:rowOff>19050</xdr:rowOff>
                  </from>
                  <to>
                    <xdr:col>19</xdr:col>
                    <xdr:colOff>495300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5" r:id="rId168" name="Check Box 165">
              <controlPr defaultSize="0" autoFill="0" autoLine="0" autoPict="0">
                <anchor moveWithCells="1">
                  <from>
                    <xdr:col>19</xdr:col>
                    <xdr:colOff>190500</xdr:colOff>
                    <xdr:row>22</xdr:row>
                    <xdr:rowOff>19050</xdr:rowOff>
                  </from>
                  <to>
                    <xdr:col>19</xdr:col>
                    <xdr:colOff>495300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6" r:id="rId169" name="Check Box 166">
              <controlPr defaultSize="0" autoFill="0" autoLine="0" autoPict="0">
                <anchor moveWithCells="1">
                  <from>
                    <xdr:col>19</xdr:col>
                    <xdr:colOff>190500</xdr:colOff>
                    <xdr:row>23</xdr:row>
                    <xdr:rowOff>19050</xdr:rowOff>
                  </from>
                  <to>
                    <xdr:col>19</xdr:col>
                    <xdr:colOff>495300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7" r:id="rId170" name="Check Box 167">
              <controlPr defaultSize="0" autoFill="0" autoLine="0" autoPict="0">
                <anchor moveWithCells="1">
                  <from>
                    <xdr:col>19</xdr:col>
                    <xdr:colOff>190500</xdr:colOff>
                    <xdr:row>24</xdr:row>
                    <xdr:rowOff>19050</xdr:rowOff>
                  </from>
                  <to>
                    <xdr:col>19</xdr:col>
                    <xdr:colOff>495300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8" r:id="rId171" name="Check Box 168">
              <controlPr defaultSize="0" autoFill="0" autoLine="0" autoPict="0">
                <anchor moveWithCells="1">
                  <from>
                    <xdr:col>19</xdr:col>
                    <xdr:colOff>190500</xdr:colOff>
                    <xdr:row>25</xdr:row>
                    <xdr:rowOff>19050</xdr:rowOff>
                  </from>
                  <to>
                    <xdr:col>19</xdr:col>
                    <xdr:colOff>495300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9" r:id="rId172" name="Check Box 169">
              <controlPr defaultSize="0" autoFill="0" autoLine="0" autoPict="0">
                <anchor moveWithCells="1">
                  <from>
                    <xdr:col>19</xdr:col>
                    <xdr:colOff>190500</xdr:colOff>
                    <xdr:row>26</xdr:row>
                    <xdr:rowOff>19050</xdr:rowOff>
                  </from>
                  <to>
                    <xdr:col>19</xdr:col>
                    <xdr:colOff>495300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0" r:id="rId173" name="Check Box 170">
              <controlPr defaultSize="0" autoFill="0" autoLine="0" autoPict="0">
                <anchor moveWithCells="1">
                  <from>
                    <xdr:col>19</xdr:col>
                    <xdr:colOff>190500</xdr:colOff>
                    <xdr:row>27</xdr:row>
                    <xdr:rowOff>19050</xdr:rowOff>
                  </from>
                  <to>
                    <xdr:col>19</xdr:col>
                    <xdr:colOff>495300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1" r:id="rId174" name="Check Box 171">
              <controlPr defaultSize="0" autoFill="0" autoLine="0" autoPict="0">
                <anchor moveWithCells="1">
                  <from>
                    <xdr:col>19</xdr:col>
                    <xdr:colOff>190500</xdr:colOff>
                    <xdr:row>28</xdr:row>
                    <xdr:rowOff>19050</xdr:rowOff>
                  </from>
                  <to>
                    <xdr:col>19</xdr:col>
                    <xdr:colOff>495300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2" r:id="rId175" name="Check Box 172">
              <controlPr defaultSize="0" autoFill="0" autoLine="0" autoPict="0">
                <anchor moveWithCells="1">
                  <from>
                    <xdr:col>19</xdr:col>
                    <xdr:colOff>190500</xdr:colOff>
                    <xdr:row>29</xdr:row>
                    <xdr:rowOff>19050</xdr:rowOff>
                  </from>
                  <to>
                    <xdr:col>19</xdr:col>
                    <xdr:colOff>495300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3" r:id="rId176" name="Check Box 173">
              <controlPr defaultSize="0" autoFill="0" autoLine="0" autoPict="0">
                <anchor moveWithCells="1">
                  <from>
                    <xdr:col>19</xdr:col>
                    <xdr:colOff>190500</xdr:colOff>
                    <xdr:row>30</xdr:row>
                    <xdr:rowOff>19050</xdr:rowOff>
                  </from>
                  <to>
                    <xdr:col>19</xdr:col>
                    <xdr:colOff>495300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4" r:id="rId177" name="Check Box 174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19050</xdr:rowOff>
                  </from>
                  <to>
                    <xdr:col>19</xdr:col>
                    <xdr:colOff>495300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5" r:id="rId178" name="Check Box 175">
              <controlPr defaultSize="0" autoFill="0" autoLine="0" autoPict="0">
                <anchor moveWithCells="1">
                  <from>
                    <xdr:col>19</xdr:col>
                    <xdr:colOff>190500</xdr:colOff>
                    <xdr:row>32</xdr:row>
                    <xdr:rowOff>19050</xdr:rowOff>
                  </from>
                  <to>
                    <xdr:col>19</xdr:col>
                    <xdr:colOff>495300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6" r:id="rId179" name="Check Box 176">
              <controlPr defaultSize="0" autoFill="0" autoLine="0" autoPict="0">
                <anchor moveWithCells="1">
                  <from>
                    <xdr:col>19</xdr:col>
                    <xdr:colOff>190500</xdr:colOff>
                    <xdr:row>33</xdr:row>
                    <xdr:rowOff>19050</xdr:rowOff>
                  </from>
                  <to>
                    <xdr:col>19</xdr:col>
                    <xdr:colOff>495300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7" r:id="rId180" name="Check Box 177">
              <controlPr defaultSize="0" autoFill="0" autoLine="0" autoPict="0">
                <anchor moveWithCells="1">
                  <from>
                    <xdr:col>19</xdr:col>
                    <xdr:colOff>190500</xdr:colOff>
                    <xdr:row>34</xdr:row>
                    <xdr:rowOff>19050</xdr:rowOff>
                  </from>
                  <to>
                    <xdr:col>19</xdr:col>
                    <xdr:colOff>495300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8" r:id="rId181" name="Check Box 178">
              <controlPr defaultSize="0" autoFill="0" autoLine="0" autoPict="0">
                <anchor moveWithCells="1">
                  <from>
                    <xdr:col>19</xdr:col>
                    <xdr:colOff>190500</xdr:colOff>
                    <xdr:row>35</xdr:row>
                    <xdr:rowOff>19050</xdr:rowOff>
                  </from>
                  <to>
                    <xdr:col>19</xdr:col>
                    <xdr:colOff>495300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9" r:id="rId182" name="Check Box 179">
              <controlPr defaultSize="0" autoFill="0" autoLine="0" autoPict="0">
                <anchor moveWithCells="1">
                  <from>
                    <xdr:col>19</xdr:col>
                    <xdr:colOff>190500</xdr:colOff>
                    <xdr:row>36</xdr:row>
                    <xdr:rowOff>19050</xdr:rowOff>
                  </from>
                  <to>
                    <xdr:col>19</xdr:col>
                    <xdr:colOff>495300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0" r:id="rId183" name="Check Box 180">
              <controlPr defaultSize="0" autoFill="0" autoLine="0" autoPict="0">
                <anchor moveWithCells="1">
                  <from>
                    <xdr:col>19</xdr:col>
                    <xdr:colOff>190500</xdr:colOff>
                    <xdr:row>37</xdr:row>
                    <xdr:rowOff>19050</xdr:rowOff>
                  </from>
                  <to>
                    <xdr:col>19</xdr:col>
                    <xdr:colOff>495300</xdr:colOff>
                    <xdr:row>37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1" r:id="rId184" name="Check Box 181">
              <controlPr defaultSize="0" autoFill="0" autoLine="0" autoPict="0">
                <anchor moveWithCells="1">
                  <from>
                    <xdr:col>19</xdr:col>
                    <xdr:colOff>190500</xdr:colOff>
                    <xdr:row>38</xdr:row>
                    <xdr:rowOff>19050</xdr:rowOff>
                  </from>
                  <to>
                    <xdr:col>19</xdr:col>
                    <xdr:colOff>495300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2" r:id="rId185" name="Check Box 182">
              <controlPr defaultSize="0" autoFill="0" autoLine="0" autoPict="0">
                <anchor moveWithCells="1">
                  <from>
                    <xdr:col>19</xdr:col>
                    <xdr:colOff>190500</xdr:colOff>
                    <xdr:row>39</xdr:row>
                    <xdr:rowOff>19050</xdr:rowOff>
                  </from>
                  <to>
                    <xdr:col>19</xdr:col>
                    <xdr:colOff>495300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3" r:id="rId186" name="Check Box 183">
              <controlPr defaultSize="0" autoFill="0" autoLine="0" autoPict="0">
                <anchor moveWithCells="1">
                  <from>
                    <xdr:col>19</xdr:col>
                    <xdr:colOff>190500</xdr:colOff>
                    <xdr:row>40</xdr:row>
                    <xdr:rowOff>19050</xdr:rowOff>
                  </from>
                  <to>
                    <xdr:col>19</xdr:col>
                    <xdr:colOff>495300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4" r:id="rId187" name="Check Box 184">
              <controlPr defaultSize="0" autoFill="0" autoLine="0" autoPict="0">
                <anchor moveWithCells="1">
                  <from>
                    <xdr:col>19</xdr:col>
                    <xdr:colOff>190500</xdr:colOff>
                    <xdr:row>41</xdr:row>
                    <xdr:rowOff>19050</xdr:rowOff>
                  </from>
                  <to>
                    <xdr:col>19</xdr:col>
                    <xdr:colOff>495300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5" r:id="rId188" name="Check Box 185">
              <controlPr defaultSize="0" autoFill="0" autoLine="0" autoPict="0">
                <anchor moveWithCells="1">
                  <from>
                    <xdr:col>19</xdr:col>
                    <xdr:colOff>190500</xdr:colOff>
                    <xdr:row>42</xdr:row>
                    <xdr:rowOff>19050</xdr:rowOff>
                  </from>
                  <to>
                    <xdr:col>19</xdr:col>
                    <xdr:colOff>495300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6" r:id="rId189" name="Check Box 186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9525</xdr:rowOff>
                  </from>
                  <to>
                    <xdr:col>13</xdr:col>
                    <xdr:colOff>495300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7" r:id="rId190" name="Check Box 187">
              <controlPr defaultSize="0" autoFill="0" autoLine="0" autoPict="0">
                <anchor moveWithCells="1">
                  <from>
                    <xdr:col>13</xdr:col>
                    <xdr:colOff>190500</xdr:colOff>
                    <xdr:row>13</xdr:row>
                    <xdr:rowOff>9525</xdr:rowOff>
                  </from>
                  <to>
                    <xdr:col>13</xdr:col>
                    <xdr:colOff>495300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8" r:id="rId191" name="Check Box 188">
              <controlPr defaultSize="0" autoFill="0" autoLine="0" autoPict="0">
                <anchor moveWithCells="1">
                  <from>
                    <xdr:col>13</xdr:col>
                    <xdr:colOff>190500</xdr:colOff>
                    <xdr:row>14</xdr:row>
                    <xdr:rowOff>9525</xdr:rowOff>
                  </from>
                  <to>
                    <xdr:col>13</xdr:col>
                    <xdr:colOff>495300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9" r:id="rId192" name="Check Box 189">
              <controlPr defaultSize="0" autoFill="0" autoLine="0" autoPict="0">
                <anchor moveWithCells="1">
                  <from>
                    <xdr:col>13</xdr:col>
                    <xdr:colOff>190500</xdr:colOff>
                    <xdr:row>15</xdr:row>
                    <xdr:rowOff>9525</xdr:rowOff>
                  </from>
                  <to>
                    <xdr:col>13</xdr:col>
                    <xdr:colOff>495300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0" r:id="rId193" name="Check Box 190">
              <controlPr defaultSize="0" autoFill="0" autoLine="0" autoPict="0">
                <anchor moveWithCells="1">
                  <from>
                    <xdr:col>13</xdr:col>
                    <xdr:colOff>190500</xdr:colOff>
                    <xdr:row>16</xdr:row>
                    <xdr:rowOff>9525</xdr:rowOff>
                  </from>
                  <to>
                    <xdr:col>13</xdr:col>
                    <xdr:colOff>495300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1" r:id="rId194" name="Check Box 191">
              <controlPr defaultSize="0" autoFill="0" autoLine="0" autoPict="0">
                <anchor moveWithCells="1">
                  <from>
                    <xdr:col>13</xdr:col>
                    <xdr:colOff>190500</xdr:colOff>
                    <xdr:row>17</xdr:row>
                    <xdr:rowOff>9525</xdr:rowOff>
                  </from>
                  <to>
                    <xdr:col>13</xdr:col>
                    <xdr:colOff>495300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2" r:id="rId195" name="Check Box 192">
              <controlPr defaultSize="0" autoFill="0" autoLine="0" autoPict="0">
                <anchor moveWithCells="1">
                  <from>
                    <xdr:col>13</xdr:col>
                    <xdr:colOff>190500</xdr:colOff>
                    <xdr:row>18</xdr:row>
                    <xdr:rowOff>9525</xdr:rowOff>
                  </from>
                  <to>
                    <xdr:col>13</xdr:col>
                    <xdr:colOff>495300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3" r:id="rId196" name="Check Box 193">
              <controlPr defaultSize="0" autoFill="0" autoLine="0" autoPict="0">
                <anchor moveWithCells="1">
                  <from>
                    <xdr:col>13</xdr:col>
                    <xdr:colOff>190500</xdr:colOff>
                    <xdr:row>19</xdr:row>
                    <xdr:rowOff>9525</xdr:rowOff>
                  </from>
                  <to>
                    <xdr:col>13</xdr:col>
                    <xdr:colOff>495300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4" r:id="rId197" name="Check Box 194">
              <controlPr defaultSize="0" autoFill="0" autoLine="0" autoPict="0">
                <anchor moveWithCells="1">
                  <from>
                    <xdr:col>13</xdr:col>
                    <xdr:colOff>190500</xdr:colOff>
                    <xdr:row>20</xdr:row>
                    <xdr:rowOff>9525</xdr:rowOff>
                  </from>
                  <to>
                    <xdr:col>13</xdr:col>
                    <xdr:colOff>495300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5" r:id="rId198" name="Check Box 195">
              <controlPr defaultSize="0" autoFill="0" autoLine="0" autoPict="0">
                <anchor moveWithCells="1">
                  <from>
                    <xdr:col>13</xdr:col>
                    <xdr:colOff>190500</xdr:colOff>
                    <xdr:row>21</xdr:row>
                    <xdr:rowOff>9525</xdr:rowOff>
                  </from>
                  <to>
                    <xdr:col>13</xdr:col>
                    <xdr:colOff>495300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6" r:id="rId199" name="Check Box 196">
              <controlPr defaultSize="0" autoFill="0" autoLine="0" autoPict="0">
                <anchor moveWithCells="1">
                  <from>
                    <xdr:col>13</xdr:col>
                    <xdr:colOff>190500</xdr:colOff>
                    <xdr:row>22</xdr:row>
                    <xdr:rowOff>9525</xdr:rowOff>
                  </from>
                  <to>
                    <xdr:col>13</xdr:col>
                    <xdr:colOff>495300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7" r:id="rId200" name="Check Box 197">
              <controlPr defaultSize="0" autoFill="0" autoLine="0" autoPict="0">
                <anchor moveWithCells="1">
                  <from>
                    <xdr:col>13</xdr:col>
                    <xdr:colOff>190500</xdr:colOff>
                    <xdr:row>23</xdr:row>
                    <xdr:rowOff>9525</xdr:rowOff>
                  </from>
                  <to>
                    <xdr:col>13</xdr:col>
                    <xdr:colOff>495300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8" r:id="rId201" name="Check Box 198">
              <controlPr defaultSize="0" autoFill="0" autoLine="0" autoPict="0">
                <anchor moveWithCells="1">
                  <from>
                    <xdr:col>13</xdr:col>
                    <xdr:colOff>190500</xdr:colOff>
                    <xdr:row>24</xdr:row>
                    <xdr:rowOff>9525</xdr:rowOff>
                  </from>
                  <to>
                    <xdr:col>13</xdr:col>
                    <xdr:colOff>495300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9" r:id="rId202" name="Check Box 199">
              <controlPr defaultSize="0" autoFill="0" autoLine="0" autoPict="0">
                <anchor moveWithCells="1">
                  <from>
                    <xdr:col>13</xdr:col>
                    <xdr:colOff>190500</xdr:colOff>
                    <xdr:row>25</xdr:row>
                    <xdr:rowOff>9525</xdr:rowOff>
                  </from>
                  <to>
                    <xdr:col>13</xdr:col>
                    <xdr:colOff>495300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0" r:id="rId203" name="Check Box 200">
              <controlPr defaultSize="0" autoFill="0" autoLine="0" autoPict="0">
                <anchor moveWithCells="1">
                  <from>
                    <xdr:col>13</xdr:col>
                    <xdr:colOff>190500</xdr:colOff>
                    <xdr:row>26</xdr:row>
                    <xdr:rowOff>9525</xdr:rowOff>
                  </from>
                  <to>
                    <xdr:col>13</xdr:col>
                    <xdr:colOff>495300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1" r:id="rId204" name="Check Box 201">
              <controlPr defaultSize="0" autoFill="0" autoLine="0" autoPict="0">
                <anchor moveWithCells="1">
                  <from>
                    <xdr:col>13</xdr:col>
                    <xdr:colOff>190500</xdr:colOff>
                    <xdr:row>27</xdr:row>
                    <xdr:rowOff>9525</xdr:rowOff>
                  </from>
                  <to>
                    <xdr:col>13</xdr:col>
                    <xdr:colOff>495300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2" r:id="rId205" name="Check Box 202">
              <controlPr defaultSize="0" autoFill="0" autoLine="0" autoPict="0">
                <anchor moveWithCells="1">
                  <from>
                    <xdr:col>13</xdr:col>
                    <xdr:colOff>190500</xdr:colOff>
                    <xdr:row>28</xdr:row>
                    <xdr:rowOff>9525</xdr:rowOff>
                  </from>
                  <to>
                    <xdr:col>13</xdr:col>
                    <xdr:colOff>495300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3" r:id="rId206" name="Check Box 203">
              <controlPr defaultSize="0" autoFill="0" autoLine="0" autoPict="0">
                <anchor moveWithCells="1">
                  <from>
                    <xdr:col>13</xdr:col>
                    <xdr:colOff>190500</xdr:colOff>
                    <xdr:row>29</xdr:row>
                    <xdr:rowOff>9525</xdr:rowOff>
                  </from>
                  <to>
                    <xdr:col>13</xdr:col>
                    <xdr:colOff>495300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4" r:id="rId207" name="Check Box 204">
              <controlPr defaultSize="0" autoFill="0" autoLine="0" autoPict="0">
                <anchor moveWithCells="1">
                  <from>
                    <xdr:col>13</xdr:col>
                    <xdr:colOff>190500</xdr:colOff>
                    <xdr:row>30</xdr:row>
                    <xdr:rowOff>9525</xdr:rowOff>
                  </from>
                  <to>
                    <xdr:col>13</xdr:col>
                    <xdr:colOff>495300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5" r:id="rId208" name="Check Box 205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9525</xdr:rowOff>
                  </from>
                  <to>
                    <xdr:col>13</xdr:col>
                    <xdr:colOff>495300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6" r:id="rId209" name="Check Box 206">
              <controlPr defaultSize="0" autoFill="0" autoLine="0" autoPict="0">
                <anchor moveWithCells="1">
                  <from>
                    <xdr:col>13</xdr:col>
                    <xdr:colOff>190500</xdr:colOff>
                    <xdr:row>32</xdr:row>
                    <xdr:rowOff>9525</xdr:rowOff>
                  </from>
                  <to>
                    <xdr:col>13</xdr:col>
                    <xdr:colOff>495300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7" r:id="rId210" name="Check Box 207">
              <controlPr defaultSize="0" autoFill="0" autoLine="0" autoPict="0">
                <anchor moveWithCells="1">
                  <from>
                    <xdr:col>13</xdr:col>
                    <xdr:colOff>190500</xdr:colOff>
                    <xdr:row>33</xdr:row>
                    <xdr:rowOff>9525</xdr:rowOff>
                  </from>
                  <to>
                    <xdr:col>13</xdr:col>
                    <xdr:colOff>495300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8" r:id="rId211" name="Check Box 208">
              <controlPr defaultSize="0" autoFill="0" autoLine="0" autoPict="0">
                <anchor moveWithCells="1">
                  <from>
                    <xdr:col>13</xdr:col>
                    <xdr:colOff>190500</xdr:colOff>
                    <xdr:row>34</xdr:row>
                    <xdr:rowOff>9525</xdr:rowOff>
                  </from>
                  <to>
                    <xdr:col>13</xdr:col>
                    <xdr:colOff>495300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9" r:id="rId212" name="Check Box 209">
              <controlPr defaultSize="0" autoFill="0" autoLine="0" autoPict="0">
                <anchor moveWithCells="1">
                  <from>
                    <xdr:col>13</xdr:col>
                    <xdr:colOff>190500</xdr:colOff>
                    <xdr:row>35</xdr:row>
                    <xdr:rowOff>9525</xdr:rowOff>
                  </from>
                  <to>
                    <xdr:col>13</xdr:col>
                    <xdr:colOff>495300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0" r:id="rId213" name="Check Box 210">
              <controlPr defaultSize="0" autoFill="0" autoLine="0" autoPict="0">
                <anchor moveWithCells="1">
                  <from>
                    <xdr:col>13</xdr:col>
                    <xdr:colOff>190500</xdr:colOff>
                    <xdr:row>36</xdr:row>
                    <xdr:rowOff>9525</xdr:rowOff>
                  </from>
                  <to>
                    <xdr:col>13</xdr:col>
                    <xdr:colOff>495300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1" r:id="rId214" name="Check Box 211">
              <controlPr defaultSize="0" autoFill="0" autoLine="0" autoPict="0">
                <anchor moveWithCells="1">
                  <from>
                    <xdr:col>13</xdr:col>
                    <xdr:colOff>190500</xdr:colOff>
                    <xdr:row>37</xdr:row>
                    <xdr:rowOff>9525</xdr:rowOff>
                  </from>
                  <to>
                    <xdr:col>13</xdr:col>
                    <xdr:colOff>495300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2" r:id="rId215" name="Check Box 212">
              <controlPr defaultSize="0" autoFill="0" autoLine="0" autoPict="0">
                <anchor moveWithCells="1">
                  <from>
                    <xdr:col>13</xdr:col>
                    <xdr:colOff>190500</xdr:colOff>
                    <xdr:row>38</xdr:row>
                    <xdr:rowOff>9525</xdr:rowOff>
                  </from>
                  <to>
                    <xdr:col>13</xdr:col>
                    <xdr:colOff>495300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3" r:id="rId216" name="Check Box 213">
              <controlPr defaultSize="0" autoFill="0" autoLine="0" autoPict="0">
                <anchor moveWithCells="1">
                  <from>
                    <xdr:col>13</xdr:col>
                    <xdr:colOff>190500</xdr:colOff>
                    <xdr:row>39</xdr:row>
                    <xdr:rowOff>9525</xdr:rowOff>
                  </from>
                  <to>
                    <xdr:col>13</xdr:col>
                    <xdr:colOff>495300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4" r:id="rId217" name="Check Box 214">
              <controlPr defaultSize="0" autoFill="0" autoLine="0" autoPict="0">
                <anchor moveWithCells="1">
                  <from>
                    <xdr:col>13</xdr:col>
                    <xdr:colOff>190500</xdr:colOff>
                    <xdr:row>40</xdr:row>
                    <xdr:rowOff>9525</xdr:rowOff>
                  </from>
                  <to>
                    <xdr:col>13</xdr:col>
                    <xdr:colOff>495300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5" r:id="rId218" name="Check Box 215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9525</xdr:rowOff>
                  </from>
                  <to>
                    <xdr:col>13</xdr:col>
                    <xdr:colOff>495300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6" r:id="rId219" name="Check Box 216">
              <controlPr defaultSize="0" autoFill="0" autoLine="0" autoPict="0">
                <anchor moveWithCells="1">
                  <from>
                    <xdr:col>13</xdr:col>
                    <xdr:colOff>190500</xdr:colOff>
                    <xdr:row>42</xdr:row>
                    <xdr:rowOff>9525</xdr:rowOff>
                  </from>
                  <to>
                    <xdr:col>13</xdr:col>
                    <xdr:colOff>495300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7" r:id="rId220" name="Check Box 217">
              <controlPr defaultSize="0" autoFill="0" autoLine="0" autoPict="0">
                <anchor moveWithCells="1">
                  <from>
                    <xdr:col>7</xdr:col>
                    <xdr:colOff>323850</xdr:colOff>
                    <xdr:row>12</xdr:row>
                    <xdr:rowOff>9525</xdr:rowOff>
                  </from>
                  <to>
                    <xdr:col>7</xdr:col>
                    <xdr:colOff>628650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8" r:id="rId221" name="Check Box 218">
              <controlPr defaultSize="0" autoFill="0" autoLine="0" autoPict="0">
                <anchor moveWithCells="1">
                  <from>
                    <xdr:col>7</xdr:col>
                    <xdr:colOff>323850</xdr:colOff>
                    <xdr:row>13</xdr:row>
                    <xdr:rowOff>9525</xdr:rowOff>
                  </from>
                  <to>
                    <xdr:col>7</xdr:col>
                    <xdr:colOff>628650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9" r:id="rId222" name="Check Box 219">
              <controlPr defaultSize="0" autoFill="0" autoLine="0" autoPict="0">
                <anchor moveWithCells="1">
                  <from>
                    <xdr:col>7</xdr:col>
                    <xdr:colOff>323850</xdr:colOff>
                    <xdr:row>14</xdr:row>
                    <xdr:rowOff>9525</xdr:rowOff>
                  </from>
                  <to>
                    <xdr:col>7</xdr:col>
                    <xdr:colOff>628650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0" r:id="rId223" name="Check Box 220">
              <controlPr defaultSize="0" autoFill="0" autoLine="0" autoPict="0">
                <anchor moveWithCells="1">
                  <from>
                    <xdr:col>7</xdr:col>
                    <xdr:colOff>323850</xdr:colOff>
                    <xdr:row>15</xdr:row>
                    <xdr:rowOff>9525</xdr:rowOff>
                  </from>
                  <to>
                    <xdr:col>7</xdr:col>
                    <xdr:colOff>628650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1" r:id="rId224" name="Check Box 221">
              <controlPr defaultSize="0" autoFill="0" autoLine="0" autoPict="0">
                <anchor moveWithCells="1">
                  <from>
                    <xdr:col>7</xdr:col>
                    <xdr:colOff>323850</xdr:colOff>
                    <xdr:row>16</xdr:row>
                    <xdr:rowOff>9525</xdr:rowOff>
                  </from>
                  <to>
                    <xdr:col>7</xdr:col>
                    <xdr:colOff>628650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2" r:id="rId225" name="Check Box 222">
              <controlPr defaultSize="0" autoFill="0" autoLine="0" autoPict="0">
                <anchor moveWithCells="1">
                  <from>
                    <xdr:col>7</xdr:col>
                    <xdr:colOff>323850</xdr:colOff>
                    <xdr:row>17</xdr:row>
                    <xdr:rowOff>9525</xdr:rowOff>
                  </from>
                  <to>
                    <xdr:col>7</xdr:col>
                    <xdr:colOff>628650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3" r:id="rId226" name="Check Box 223">
              <controlPr defaultSize="0" autoFill="0" autoLine="0" autoPict="0">
                <anchor moveWithCells="1">
                  <from>
                    <xdr:col>7</xdr:col>
                    <xdr:colOff>323850</xdr:colOff>
                    <xdr:row>18</xdr:row>
                    <xdr:rowOff>9525</xdr:rowOff>
                  </from>
                  <to>
                    <xdr:col>7</xdr:col>
                    <xdr:colOff>628650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4" r:id="rId227" name="Check Box 224">
              <controlPr defaultSize="0" autoFill="0" autoLine="0" autoPict="0">
                <anchor moveWithCells="1">
                  <from>
                    <xdr:col>7</xdr:col>
                    <xdr:colOff>323850</xdr:colOff>
                    <xdr:row>19</xdr:row>
                    <xdr:rowOff>9525</xdr:rowOff>
                  </from>
                  <to>
                    <xdr:col>7</xdr:col>
                    <xdr:colOff>628650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5" r:id="rId228" name="Check Box 225">
              <controlPr defaultSize="0" autoFill="0" autoLine="0" autoPict="0">
                <anchor moveWithCells="1">
                  <from>
                    <xdr:col>7</xdr:col>
                    <xdr:colOff>323850</xdr:colOff>
                    <xdr:row>20</xdr:row>
                    <xdr:rowOff>9525</xdr:rowOff>
                  </from>
                  <to>
                    <xdr:col>7</xdr:col>
                    <xdr:colOff>628650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6" r:id="rId229" name="Check Box 226">
              <controlPr defaultSize="0" autoFill="0" autoLine="0" autoPict="0">
                <anchor moveWithCells="1">
                  <from>
                    <xdr:col>7</xdr:col>
                    <xdr:colOff>323850</xdr:colOff>
                    <xdr:row>21</xdr:row>
                    <xdr:rowOff>9525</xdr:rowOff>
                  </from>
                  <to>
                    <xdr:col>7</xdr:col>
                    <xdr:colOff>628650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7" r:id="rId230" name="Check Box 227">
              <controlPr defaultSize="0" autoFill="0" autoLine="0" autoPict="0">
                <anchor moveWithCells="1">
                  <from>
                    <xdr:col>7</xdr:col>
                    <xdr:colOff>323850</xdr:colOff>
                    <xdr:row>22</xdr:row>
                    <xdr:rowOff>9525</xdr:rowOff>
                  </from>
                  <to>
                    <xdr:col>7</xdr:col>
                    <xdr:colOff>628650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8" r:id="rId231" name="Check Box 228">
              <controlPr defaultSize="0" autoFill="0" autoLine="0" autoPict="0">
                <anchor moveWithCells="1">
                  <from>
                    <xdr:col>7</xdr:col>
                    <xdr:colOff>323850</xdr:colOff>
                    <xdr:row>23</xdr:row>
                    <xdr:rowOff>9525</xdr:rowOff>
                  </from>
                  <to>
                    <xdr:col>7</xdr:col>
                    <xdr:colOff>628650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9" r:id="rId232" name="Check Box 229">
              <controlPr defaultSize="0" autoFill="0" autoLine="0" autoPict="0">
                <anchor moveWithCells="1">
                  <from>
                    <xdr:col>7</xdr:col>
                    <xdr:colOff>323850</xdr:colOff>
                    <xdr:row>24</xdr:row>
                    <xdr:rowOff>9525</xdr:rowOff>
                  </from>
                  <to>
                    <xdr:col>7</xdr:col>
                    <xdr:colOff>628650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0" r:id="rId233" name="Check Box 230">
              <controlPr defaultSize="0" autoFill="0" autoLine="0" autoPict="0">
                <anchor moveWithCells="1">
                  <from>
                    <xdr:col>7</xdr:col>
                    <xdr:colOff>323850</xdr:colOff>
                    <xdr:row>25</xdr:row>
                    <xdr:rowOff>9525</xdr:rowOff>
                  </from>
                  <to>
                    <xdr:col>7</xdr:col>
                    <xdr:colOff>628650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1" r:id="rId234" name="Check Box 231">
              <controlPr defaultSize="0" autoFill="0" autoLine="0" autoPict="0">
                <anchor moveWithCells="1">
                  <from>
                    <xdr:col>7</xdr:col>
                    <xdr:colOff>323850</xdr:colOff>
                    <xdr:row>26</xdr:row>
                    <xdr:rowOff>9525</xdr:rowOff>
                  </from>
                  <to>
                    <xdr:col>7</xdr:col>
                    <xdr:colOff>628650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2" r:id="rId235" name="Check Box 232">
              <controlPr defaultSize="0" autoFill="0" autoLine="0" autoPict="0">
                <anchor moveWithCells="1">
                  <from>
                    <xdr:col>7</xdr:col>
                    <xdr:colOff>323850</xdr:colOff>
                    <xdr:row>27</xdr:row>
                    <xdr:rowOff>9525</xdr:rowOff>
                  </from>
                  <to>
                    <xdr:col>7</xdr:col>
                    <xdr:colOff>628650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3" r:id="rId236" name="Check Box 233">
              <controlPr defaultSize="0" autoFill="0" autoLine="0" autoPict="0">
                <anchor moveWithCells="1">
                  <from>
                    <xdr:col>7</xdr:col>
                    <xdr:colOff>323850</xdr:colOff>
                    <xdr:row>28</xdr:row>
                    <xdr:rowOff>9525</xdr:rowOff>
                  </from>
                  <to>
                    <xdr:col>7</xdr:col>
                    <xdr:colOff>628650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4" r:id="rId237" name="Check Box 234">
              <controlPr defaultSize="0" autoFill="0" autoLine="0" autoPict="0">
                <anchor moveWithCells="1">
                  <from>
                    <xdr:col>7</xdr:col>
                    <xdr:colOff>323850</xdr:colOff>
                    <xdr:row>29</xdr:row>
                    <xdr:rowOff>9525</xdr:rowOff>
                  </from>
                  <to>
                    <xdr:col>7</xdr:col>
                    <xdr:colOff>628650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5" r:id="rId238" name="Check Box 235">
              <controlPr defaultSize="0" autoFill="0" autoLine="0" autoPict="0">
                <anchor moveWithCells="1">
                  <from>
                    <xdr:col>7</xdr:col>
                    <xdr:colOff>323850</xdr:colOff>
                    <xdr:row>30</xdr:row>
                    <xdr:rowOff>9525</xdr:rowOff>
                  </from>
                  <to>
                    <xdr:col>7</xdr:col>
                    <xdr:colOff>628650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6" r:id="rId239" name="Check Box 236">
              <controlPr defaultSize="0" autoFill="0" autoLine="0" autoPict="0">
                <anchor moveWithCells="1">
                  <from>
                    <xdr:col>7</xdr:col>
                    <xdr:colOff>323850</xdr:colOff>
                    <xdr:row>31</xdr:row>
                    <xdr:rowOff>9525</xdr:rowOff>
                  </from>
                  <to>
                    <xdr:col>7</xdr:col>
                    <xdr:colOff>628650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7" r:id="rId240" name="Check Box 237">
              <controlPr defaultSize="0" autoFill="0" autoLine="0" autoPict="0">
                <anchor moveWithCells="1">
                  <from>
                    <xdr:col>7</xdr:col>
                    <xdr:colOff>323850</xdr:colOff>
                    <xdr:row>32</xdr:row>
                    <xdr:rowOff>9525</xdr:rowOff>
                  </from>
                  <to>
                    <xdr:col>7</xdr:col>
                    <xdr:colOff>628650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8" r:id="rId241" name="Check Box 238">
              <controlPr defaultSize="0" autoFill="0" autoLine="0" autoPict="0">
                <anchor moveWithCells="1">
                  <from>
                    <xdr:col>7</xdr:col>
                    <xdr:colOff>323850</xdr:colOff>
                    <xdr:row>33</xdr:row>
                    <xdr:rowOff>9525</xdr:rowOff>
                  </from>
                  <to>
                    <xdr:col>7</xdr:col>
                    <xdr:colOff>628650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9" r:id="rId242" name="Check Box 239">
              <controlPr defaultSize="0" autoFill="0" autoLine="0" autoPict="0">
                <anchor moveWithCells="1">
                  <from>
                    <xdr:col>7</xdr:col>
                    <xdr:colOff>323850</xdr:colOff>
                    <xdr:row>34</xdr:row>
                    <xdr:rowOff>9525</xdr:rowOff>
                  </from>
                  <to>
                    <xdr:col>7</xdr:col>
                    <xdr:colOff>628650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0" r:id="rId243" name="Check Box 240">
              <controlPr defaultSize="0" autoFill="0" autoLine="0" autoPict="0">
                <anchor moveWithCells="1">
                  <from>
                    <xdr:col>7</xdr:col>
                    <xdr:colOff>323850</xdr:colOff>
                    <xdr:row>35</xdr:row>
                    <xdr:rowOff>9525</xdr:rowOff>
                  </from>
                  <to>
                    <xdr:col>7</xdr:col>
                    <xdr:colOff>628650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1" r:id="rId244" name="Check Box 241">
              <controlPr defaultSize="0" autoFill="0" autoLine="0" autoPict="0">
                <anchor moveWithCells="1">
                  <from>
                    <xdr:col>7</xdr:col>
                    <xdr:colOff>323850</xdr:colOff>
                    <xdr:row>36</xdr:row>
                    <xdr:rowOff>9525</xdr:rowOff>
                  </from>
                  <to>
                    <xdr:col>7</xdr:col>
                    <xdr:colOff>628650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2" r:id="rId245" name="Check Box 242">
              <controlPr defaultSize="0" autoFill="0" autoLine="0" autoPict="0">
                <anchor moveWithCells="1">
                  <from>
                    <xdr:col>7</xdr:col>
                    <xdr:colOff>323850</xdr:colOff>
                    <xdr:row>37</xdr:row>
                    <xdr:rowOff>9525</xdr:rowOff>
                  </from>
                  <to>
                    <xdr:col>7</xdr:col>
                    <xdr:colOff>628650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3" r:id="rId246" name="Check Box 243">
              <controlPr defaultSize="0" autoFill="0" autoLine="0" autoPict="0">
                <anchor moveWithCells="1">
                  <from>
                    <xdr:col>7</xdr:col>
                    <xdr:colOff>323850</xdr:colOff>
                    <xdr:row>38</xdr:row>
                    <xdr:rowOff>9525</xdr:rowOff>
                  </from>
                  <to>
                    <xdr:col>7</xdr:col>
                    <xdr:colOff>628650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4" r:id="rId247" name="Check Box 244">
              <controlPr defaultSize="0" autoFill="0" autoLine="0" autoPict="0">
                <anchor moveWithCells="1">
                  <from>
                    <xdr:col>7</xdr:col>
                    <xdr:colOff>323850</xdr:colOff>
                    <xdr:row>39</xdr:row>
                    <xdr:rowOff>9525</xdr:rowOff>
                  </from>
                  <to>
                    <xdr:col>7</xdr:col>
                    <xdr:colOff>628650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5" r:id="rId248" name="Check Box 245">
              <controlPr defaultSize="0" autoFill="0" autoLine="0" autoPict="0">
                <anchor moveWithCells="1">
                  <from>
                    <xdr:col>7</xdr:col>
                    <xdr:colOff>323850</xdr:colOff>
                    <xdr:row>40</xdr:row>
                    <xdr:rowOff>9525</xdr:rowOff>
                  </from>
                  <to>
                    <xdr:col>7</xdr:col>
                    <xdr:colOff>628650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6" r:id="rId249" name="Check Box 246">
              <controlPr defaultSize="0" autoFill="0" autoLine="0" autoPict="0">
                <anchor moveWithCells="1">
                  <from>
                    <xdr:col>7</xdr:col>
                    <xdr:colOff>323850</xdr:colOff>
                    <xdr:row>41</xdr:row>
                    <xdr:rowOff>9525</xdr:rowOff>
                  </from>
                  <to>
                    <xdr:col>7</xdr:col>
                    <xdr:colOff>628650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7" r:id="rId250" name="Check Box 247">
              <controlPr defaultSize="0" autoFill="0" autoLine="0" autoPict="0">
                <anchor moveWithCells="1">
                  <from>
                    <xdr:col>7</xdr:col>
                    <xdr:colOff>323850</xdr:colOff>
                    <xdr:row>42</xdr:row>
                    <xdr:rowOff>9525</xdr:rowOff>
                  </from>
                  <to>
                    <xdr:col>7</xdr:col>
                    <xdr:colOff>628650</xdr:colOff>
                    <xdr:row>42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Werte!$A$2:$A$223</xm:f>
          </x14:formula1>
          <xm:sqref>J13:J43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P65"/>
  <sheetViews>
    <sheetView showGridLines="0" zoomScale="70" zoomScaleNormal="70" workbookViewId="0">
      <selection activeCell="A13" sqref="A13"/>
    </sheetView>
  </sheetViews>
  <sheetFormatPr baseColWidth="10" defaultRowHeight="12.75" x14ac:dyDescent="0.2"/>
  <cols>
    <col min="1" max="2" width="28.85546875" customWidth="1"/>
    <col min="3" max="3" width="19.28515625" customWidth="1"/>
    <col min="4" max="4" width="18.7109375" customWidth="1"/>
    <col min="5" max="5" width="16.140625" style="15" customWidth="1"/>
    <col min="6" max="6" width="30.85546875" style="15" customWidth="1"/>
    <col min="7" max="7" width="46.85546875" style="15" customWidth="1"/>
    <col min="8" max="8" width="13.7109375" style="23" customWidth="1"/>
    <col min="9" max="9" width="11.42578125" style="22" customWidth="1"/>
    <col min="10" max="10" width="44.7109375" style="22" customWidth="1"/>
    <col min="11" max="11" width="10.7109375" bestFit="1" customWidth="1"/>
    <col min="12" max="12" width="12" customWidth="1"/>
    <col min="13" max="13" width="0" style="33" hidden="1" customWidth="1"/>
    <col min="14" max="14" width="0" hidden="1" customWidth="1"/>
  </cols>
  <sheetData>
    <row r="1" spans="1:16" ht="15.75" x14ac:dyDescent="0.25">
      <c r="A1" s="2" t="str">
        <f>'Master Data'!C2&amp;" "&amp;'Master Data'!C3&amp;" "&amp;'Master Data'!C4</f>
        <v xml:space="preserve">  </v>
      </c>
      <c r="B1" s="2"/>
      <c r="C1" s="2"/>
      <c r="D1" s="2"/>
    </row>
    <row r="2" spans="1:16" x14ac:dyDescent="0.2">
      <c r="B2" s="15"/>
      <c r="C2" s="15"/>
      <c r="D2" s="15"/>
      <c r="G2" s="23"/>
      <c r="H2" s="22"/>
      <c r="J2"/>
      <c r="L2" s="33"/>
      <c r="M2"/>
    </row>
    <row r="3" spans="1:16" x14ac:dyDescent="0.2">
      <c r="A3" s="20" t="s">
        <v>339</v>
      </c>
      <c r="B3" s="201">
        <f>'Master Data'!C2</f>
        <v>0</v>
      </c>
      <c r="C3" s="201"/>
      <c r="D3" s="201"/>
      <c r="E3" s="202"/>
      <c r="F3" s="202"/>
      <c r="G3" s="23"/>
      <c r="H3" s="22"/>
      <c r="J3"/>
      <c r="L3" s="33"/>
      <c r="M3"/>
    </row>
    <row r="4" spans="1:16" x14ac:dyDescent="0.2">
      <c r="A4" s="20" t="s">
        <v>341</v>
      </c>
      <c r="B4" s="201">
        <f>'Master Data'!C3</f>
        <v>0</v>
      </c>
      <c r="C4" s="201"/>
      <c r="D4" s="201"/>
      <c r="E4" s="202"/>
      <c r="F4" s="202"/>
      <c r="G4" s="23"/>
      <c r="H4" s="22"/>
      <c r="J4"/>
      <c r="L4" s="33"/>
      <c r="M4"/>
    </row>
    <row r="5" spans="1:16" x14ac:dyDescent="0.2">
      <c r="A5" s="20" t="s">
        <v>340</v>
      </c>
      <c r="B5" s="76">
        <f>'Master Data'!C8</f>
        <v>0</v>
      </c>
      <c r="C5" s="76"/>
      <c r="D5" s="76"/>
      <c r="E5" s="76"/>
      <c r="F5" s="76"/>
      <c r="G5" s="23"/>
      <c r="H5" s="22"/>
      <c r="J5"/>
      <c r="L5" s="33"/>
      <c r="M5"/>
    </row>
    <row r="6" spans="1:16" x14ac:dyDescent="0.2">
      <c r="A6" s="18" t="s">
        <v>343</v>
      </c>
      <c r="B6" s="104">
        <f>'Master Data'!C11</f>
        <v>0</v>
      </c>
      <c r="C6" s="56"/>
      <c r="D6" s="56"/>
      <c r="E6" s="42"/>
      <c r="F6" s="42"/>
      <c r="G6" s="19"/>
    </row>
    <row r="7" spans="1:16" x14ac:dyDescent="0.2">
      <c r="A7" s="20" t="s">
        <v>382</v>
      </c>
      <c r="B7" s="105">
        <f>'Master Data'!C12</f>
        <v>0</v>
      </c>
      <c r="C7" s="101"/>
      <c r="D7" s="101"/>
      <c r="E7" s="102"/>
      <c r="F7" s="102"/>
      <c r="G7" s="19"/>
    </row>
    <row r="8" spans="1:16" x14ac:dyDescent="0.2">
      <c r="E8" s="234"/>
      <c r="F8" s="234"/>
      <c r="G8" s="234"/>
      <c r="H8" s="234"/>
      <c r="I8" s="234"/>
    </row>
    <row r="9" spans="1:16" s="134" customFormat="1" ht="15.75" customHeight="1" x14ac:dyDescent="0.2">
      <c r="A9" s="233" t="s">
        <v>3</v>
      </c>
      <c r="B9" s="210" t="s">
        <v>256</v>
      </c>
      <c r="C9" s="206" t="s">
        <v>287</v>
      </c>
      <c r="D9" s="206" t="s">
        <v>288</v>
      </c>
      <c r="E9" s="208" t="s">
        <v>253</v>
      </c>
      <c r="F9" s="208"/>
      <c r="G9" s="208"/>
      <c r="H9" s="239" t="s">
        <v>2</v>
      </c>
      <c r="I9" s="221" t="s">
        <v>5</v>
      </c>
      <c r="J9" s="221" t="s">
        <v>252</v>
      </c>
      <c r="K9" s="238"/>
      <c r="L9" s="238"/>
      <c r="M9" s="140"/>
    </row>
    <row r="10" spans="1:16" s="134" customFormat="1" ht="33" customHeight="1" x14ac:dyDescent="0.2">
      <c r="A10" s="210"/>
      <c r="B10" s="210"/>
      <c r="C10" s="207"/>
      <c r="D10" s="207"/>
      <c r="E10" s="240" t="s">
        <v>255</v>
      </c>
      <c r="F10" s="240"/>
      <c r="G10" s="141" t="s">
        <v>254</v>
      </c>
      <c r="H10" s="209"/>
      <c r="I10" s="209"/>
      <c r="J10" s="221"/>
      <c r="K10" s="142"/>
      <c r="L10" s="143"/>
      <c r="M10" s="140"/>
    </row>
    <row r="11" spans="1:16" ht="33" customHeight="1" x14ac:dyDescent="0.2">
      <c r="A11" s="219" t="s">
        <v>344</v>
      </c>
      <c r="B11" s="219" t="s">
        <v>323</v>
      </c>
      <c r="C11" s="219" t="s">
        <v>320</v>
      </c>
      <c r="D11" s="219" t="s">
        <v>384</v>
      </c>
      <c r="E11" s="235" t="s">
        <v>374</v>
      </c>
      <c r="F11" s="236"/>
      <c r="G11" s="237"/>
      <c r="H11" s="219" t="s">
        <v>345</v>
      </c>
      <c r="I11" s="219" t="s">
        <v>349</v>
      </c>
      <c r="J11" s="241" t="s">
        <v>346</v>
      </c>
      <c r="K11" s="41"/>
      <c r="L11" s="32"/>
    </row>
    <row r="12" spans="1:16" ht="45" customHeight="1" x14ac:dyDescent="0.2">
      <c r="A12" s="220"/>
      <c r="B12" s="220"/>
      <c r="C12" s="220"/>
      <c r="D12" s="220"/>
      <c r="E12" s="235" t="s">
        <v>347</v>
      </c>
      <c r="F12" s="237"/>
      <c r="G12" s="124" t="s">
        <v>348</v>
      </c>
      <c r="H12" s="228"/>
      <c r="I12" s="228"/>
      <c r="J12" s="242"/>
      <c r="K12" s="41"/>
      <c r="L12" s="32"/>
    </row>
    <row r="13" spans="1:16" s="10" customFormat="1" x14ac:dyDescent="0.2">
      <c r="A13" s="162"/>
      <c r="B13" s="163"/>
      <c r="C13" s="164"/>
      <c r="D13" s="164"/>
      <c r="E13" s="232"/>
      <c r="F13" s="232"/>
      <c r="G13" s="165"/>
      <c r="H13" s="166"/>
      <c r="I13" s="59">
        <f>H13*'Master Data'!$C$15</f>
        <v>0</v>
      </c>
      <c r="J13" s="189" t="s">
        <v>350</v>
      </c>
      <c r="M13" s="35" t="b">
        <v>0</v>
      </c>
      <c r="N13" s="10" t="b">
        <v>0</v>
      </c>
      <c r="P13" s="36"/>
    </row>
    <row r="14" spans="1:16" s="10" customFormat="1" x14ac:dyDescent="0.2">
      <c r="A14" s="162"/>
      <c r="B14" s="163"/>
      <c r="C14" s="164"/>
      <c r="D14" s="164"/>
      <c r="E14" s="232"/>
      <c r="F14" s="232"/>
      <c r="G14" s="165"/>
      <c r="H14" s="166"/>
      <c r="I14" s="59">
        <f>H14*'Master Data'!$C$15</f>
        <v>0</v>
      </c>
      <c r="J14" s="189" t="s">
        <v>350</v>
      </c>
      <c r="M14" s="35" t="b">
        <v>0</v>
      </c>
      <c r="N14" s="10" t="b">
        <v>1</v>
      </c>
      <c r="P14" s="36"/>
    </row>
    <row r="15" spans="1:16" s="10" customFormat="1" x14ac:dyDescent="0.2">
      <c r="A15" s="162"/>
      <c r="B15" s="163"/>
      <c r="C15" s="164"/>
      <c r="D15" s="164"/>
      <c r="E15" s="232"/>
      <c r="F15" s="232"/>
      <c r="G15" s="165"/>
      <c r="H15" s="166"/>
      <c r="I15" s="59">
        <f>H15*'Master Data'!$C$15</f>
        <v>0</v>
      </c>
      <c r="J15" s="189" t="s">
        <v>350</v>
      </c>
      <c r="M15" s="35" t="b">
        <v>0</v>
      </c>
      <c r="N15" s="10" t="b">
        <v>0</v>
      </c>
      <c r="P15" s="36"/>
    </row>
    <row r="16" spans="1:16" s="10" customFormat="1" x14ac:dyDescent="0.2">
      <c r="A16" s="273"/>
      <c r="B16" s="274"/>
      <c r="C16" s="275"/>
      <c r="D16" s="275"/>
      <c r="E16" s="276"/>
      <c r="F16" s="276"/>
      <c r="G16" s="277"/>
      <c r="H16" s="278"/>
      <c r="I16" s="59">
        <f>H16*'Master Data'!$C$15</f>
        <v>0</v>
      </c>
      <c r="J16" s="189" t="s">
        <v>350</v>
      </c>
      <c r="M16" s="35" t="b">
        <v>0</v>
      </c>
      <c r="N16" s="10" t="b">
        <v>0</v>
      </c>
      <c r="P16" s="36"/>
    </row>
    <row r="17" spans="1:16" s="10" customFormat="1" x14ac:dyDescent="0.2">
      <c r="A17" s="273"/>
      <c r="B17" s="274"/>
      <c r="C17" s="275"/>
      <c r="D17" s="275"/>
      <c r="E17" s="276"/>
      <c r="F17" s="276"/>
      <c r="G17" s="277"/>
      <c r="H17" s="278"/>
      <c r="I17" s="59">
        <f>H17*'Master Data'!$C$15</f>
        <v>0</v>
      </c>
      <c r="J17" s="189" t="s">
        <v>350</v>
      </c>
      <c r="M17" s="35" t="b">
        <v>0</v>
      </c>
      <c r="N17" s="10" t="b">
        <v>1</v>
      </c>
      <c r="P17" s="36"/>
    </row>
    <row r="18" spans="1:16" s="10" customFormat="1" x14ac:dyDescent="0.2">
      <c r="A18" s="273"/>
      <c r="B18" s="274"/>
      <c r="C18" s="275"/>
      <c r="D18" s="275"/>
      <c r="E18" s="276"/>
      <c r="F18" s="276"/>
      <c r="G18" s="277"/>
      <c r="H18" s="278"/>
      <c r="I18" s="59">
        <f>H18*'Master Data'!$C$15</f>
        <v>0</v>
      </c>
      <c r="J18" s="189" t="s">
        <v>350</v>
      </c>
      <c r="M18" s="35" t="b">
        <v>0</v>
      </c>
      <c r="N18" s="10" t="b">
        <v>0</v>
      </c>
    </row>
    <row r="19" spans="1:16" s="10" customFormat="1" x14ac:dyDescent="0.2">
      <c r="A19" s="273"/>
      <c r="B19" s="274"/>
      <c r="C19" s="275"/>
      <c r="D19" s="275"/>
      <c r="E19" s="276"/>
      <c r="F19" s="276"/>
      <c r="G19" s="277"/>
      <c r="H19" s="278"/>
      <c r="I19" s="59">
        <f>H19*'Master Data'!$C$15</f>
        <v>0</v>
      </c>
      <c r="J19" s="189" t="s">
        <v>350</v>
      </c>
      <c r="M19" s="35" t="b">
        <v>0</v>
      </c>
      <c r="N19" s="10" t="b">
        <v>0</v>
      </c>
    </row>
    <row r="20" spans="1:16" s="10" customFormat="1" x14ac:dyDescent="0.2">
      <c r="A20" s="273"/>
      <c r="B20" s="274"/>
      <c r="C20" s="275"/>
      <c r="D20" s="275"/>
      <c r="E20" s="276"/>
      <c r="F20" s="276"/>
      <c r="G20" s="277"/>
      <c r="H20" s="278"/>
      <c r="I20" s="59">
        <f>H20*'Master Data'!$C$15</f>
        <v>0</v>
      </c>
      <c r="J20" s="189" t="s">
        <v>350</v>
      </c>
      <c r="M20" s="35" t="b">
        <v>0</v>
      </c>
      <c r="N20" s="10" t="b">
        <v>0</v>
      </c>
    </row>
    <row r="21" spans="1:16" s="10" customFormat="1" x14ac:dyDescent="0.2">
      <c r="A21" s="273"/>
      <c r="B21" s="274"/>
      <c r="C21" s="275"/>
      <c r="D21" s="275"/>
      <c r="E21" s="276"/>
      <c r="F21" s="276"/>
      <c r="G21" s="277"/>
      <c r="H21" s="278"/>
      <c r="I21" s="59">
        <f>H21*'Master Data'!$C$15</f>
        <v>0</v>
      </c>
      <c r="J21" s="189" t="s">
        <v>350</v>
      </c>
      <c r="M21" s="35" t="b">
        <v>0</v>
      </c>
      <c r="N21" s="10" t="b">
        <v>0</v>
      </c>
    </row>
    <row r="22" spans="1:16" s="10" customFormat="1" x14ac:dyDescent="0.2">
      <c r="A22" s="273"/>
      <c r="B22" s="274"/>
      <c r="C22" s="275"/>
      <c r="D22" s="275"/>
      <c r="E22" s="276"/>
      <c r="F22" s="276"/>
      <c r="G22" s="277"/>
      <c r="H22" s="278"/>
      <c r="I22" s="59">
        <f>H22*'Master Data'!$C$15</f>
        <v>0</v>
      </c>
      <c r="J22" s="189" t="s">
        <v>350</v>
      </c>
      <c r="M22" s="35" t="b">
        <v>0</v>
      </c>
      <c r="N22" s="10" t="b">
        <v>0</v>
      </c>
    </row>
    <row r="23" spans="1:16" s="10" customFormat="1" x14ac:dyDescent="0.2">
      <c r="A23" s="273"/>
      <c r="B23" s="274"/>
      <c r="C23" s="275"/>
      <c r="D23" s="275"/>
      <c r="E23" s="276"/>
      <c r="F23" s="276"/>
      <c r="G23" s="277"/>
      <c r="H23" s="278"/>
      <c r="I23" s="59">
        <f>H23*'Master Data'!$C$15</f>
        <v>0</v>
      </c>
      <c r="J23" s="189" t="s">
        <v>350</v>
      </c>
      <c r="M23" s="35" t="b">
        <v>0</v>
      </c>
      <c r="N23" s="10" t="b">
        <v>0</v>
      </c>
    </row>
    <row r="24" spans="1:16" s="10" customFormat="1" x14ac:dyDescent="0.2">
      <c r="A24" s="273"/>
      <c r="B24" s="274"/>
      <c r="C24" s="275"/>
      <c r="D24" s="275"/>
      <c r="E24" s="276"/>
      <c r="F24" s="276"/>
      <c r="G24" s="277"/>
      <c r="H24" s="278"/>
      <c r="I24" s="59">
        <f>H24*'Master Data'!$C$15</f>
        <v>0</v>
      </c>
      <c r="J24" s="189" t="s">
        <v>350</v>
      </c>
      <c r="M24" s="35" t="b">
        <v>0</v>
      </c>
      <c r="N24" s="10" t="b">
        <v>0</v>
      </c>
    </row>
    <row r="25" spans="1:16" s="10" customFormat="1" x14ac:dyDescent="0.2">
      <c r="A25" s="273"/>
      <c r="B25" s="274"/>
      <c r="C25" s="275"/>
      <c r="D25" s="275"/>
      <c r="E25" s="276"/>
      <c r="F25" s="276"/>
      <c r="G25" s="277"/>
      <c r="H25" s="278"/>
      <c r="I25" s="59">
        <f>H25*'Master Data'!$C$15</f>
        <v>0</v>
      </c>
      <c r="J25" s="189" t="s">
        <v>350</v>
      </c>
      <c r="M25" s="35" t="b">
        <v>0</v>
      </c>
      <c r="N25" s="10" t="b">
        <v>0</v>
      </c>
    </row>
    <row r="26" spans="1:16" s="10" customFormat="1" x14ac:dyDescent="0.2">
      <c r="A26" s="273"/>
      <c r="B26" s="274"/>
      <c r="C26" s="275"/>
      <c r="D26" s="275"/>
      <c r="E26" s="276"/>
      <c r="F26" s="276"/>
      <c r="G26" s="277"/>
      <c r="H26" s="278"/>
      <c r="I26" s="59">
        <f>H26*'Master Data'!$C$15</f>
        <v>0</v>
      </c>
      <c r="J26" s="189" t="s">
        <v>350</v>
      </c>
      <c r="M26" s="35" t="b">
        <v>0</v>
      </c>
      <c r="N26" s="10" t="b">
        <v>0</v>
      </c>
    </row>
    <row r="27" spans="1:16" s="10" customFormat="1" x14ac:dyDescent="0.2">
      <c r="A27" s="273"/>
      <c r="B27" s="274"/>
      <c r="C27" s="275"/>
      <c r="D27" s="275"/>
      <c r="E27" s="276"/>
      <c r="F27" s="276"/>
      <c r="G27" s="277"/>
      <c r="H27" s="278"/>
      <c r="I27" s="59">
        <f>H27*'Master Data'!$C$15</f>
        <v>0</v>
      </c>
      <c r="J27" s="189" t="s">
        <v>350</v>
      </c>
      <c r="M27" s="35" t="b">
        <v>0</v>
      </c>
      <c r="N27" s="10" t="b">
        <v>0</v>
      </c>
    </row>
    <row r="28" spans="1:16" s="10" customFormat="1" x14ac:dyDescent="0.2">
      <c r="A28" s="273"/>
      <c r="B28" s="274"/>
      <c r="C28" s="275"/>
      <c r="D28" s="275"/>
      <c r="E28" s="276"/>
      <c r="F28" s="276"/>
      <c r="G28" s="277"/>
      <c r="H28" s="278"/>
      <c r="I28" s="59">
        <f>H28*'Master Data'!$C$15</f>
        <v>0</v>
      </c>
      <c r="J28" s="189" t="s">
        <v>350</v>
      </c>
      <c r="M28" s="35" t="b">
        <v>0</v>
      </c>
      <c r="N28" s="10" t="b">
        <v>0</v>
      </c>
    </row>
    <row r="29" spans="1:16" s="10" customFormat="1" x14ac:dyDescent="0.2">
      <c r="A29" s="273"/>
      <c r="B29" s="274"/>
      <c r="C29" s="275"/>
      <c r="D29" s="275"/>
      <c r="E29" s="276"/>
      <c r="F29" s="276"/>
      <c r="G29" s="277"/>
      <c r="H29" s="278"/>
      <c r="I29" s="59">
        <f>H29*'Master Data'!$C$15</f>
        <v>0</v>
      </c>
      <c r="J29" s="189" t="s">
        <v>350</v>
      </c>
      <c r="M29" s="35" t="b">
        <v>0</v>
      </c>
      <c r="N29" s="10" t="b">
        <v>0</v>
      </c>
    </row>
    <row r="30" spans="1:16" s="10" customFormat="1" x14ac:dyDescent="0.2">
      <c r="A30" s="273"/>
      <c r="B30" s="274"/>
      <c r="C30" s="275"/>
      <c r="D30" s="275"/>
      <c r="E30" s="276"/>
      <c r="F30" s="276"/>
      <c r="G30" s="277"/>
      <c r="H30" s="278"/>
      <c r="I30" s="59">
        <f>H30*'Master Data'!$C$15</f>
        <v>0</v>
      </c>
      <c r="J30" s="189" t="s">
        <v>350</v>
      </c>
      <c r="M30" s="35" t="b">
        <v>0</v>
      </c>
      <c r="N30" s="10" t="b">
        <v>0</v>
      </c>
    </row>
    <row r="31" spans="1:16" s="10" customFormat="1" x14ac:dyDescent="0.2">
      <c r="A31" s="273"/>
      <c r="B31" s="274"/>
      <c r="C31" s="275"/>
      <c r="D31" s="275"/>
      <c r="E31" s="276"/>
      <c r="F31" s="276"/>
      <c r="G31" s="277"/>
      <c r="H31" s="278"/>
      <c r="I31" s="59">
        <f>H31*'Master Data'!$C$15</f>
        <v>0</v>
      </c>
      <c r="J31" s="189" t="s">
        <v>350</v>
      </c>
      <c r="M31" s="35" t="b">
        <v>0</v>
      </c>
      <c r="N31" s="10" t="b">
        <v>0</v>
      </c>
    </row>
    <row r="32" spans="1:16" s="10" customFormat="1" x14ac:dyDescent="0.2">
      <c r="A32" s="273"/>
      <c r="B32" s="274"/>
      <c r="C32" s="275"/>
      <c r="D32" s="275"/>
      <c r="E32" s="276"/>
      <c r="F32" s="276"/>
      <c r="G32" s="277"/>
      <c r="H32" s="278"/>
      <c r="I32" s="59">
        <f>H32*'Master Data'!$C$15</f>
        <v>0</v>
      </c>
      <c r="J32" s="189" t="s">
        <v>350</v>
      </c>
      <c r="M32" s="35" t="b">
        <v>0</v>
      </c>
      <c r="N32" s="10" t="b">
        <v>0</v>
      </c>
    </row>
    <row r="33" spans="1:13" s="10" customFormat="1" x14ac:dyDescent="0.2">
      <c r="A33" s="273"/>
      <c r="B33" s="274"/>
      <c r="C33" s="275"/>
      <c r="D33" s="275"/>
      <c r="E33" s="276"/>
      <c r="F33" s="276"/>
      <c r="G33" s="277"/>
      <c r="H33" s="278"/>
      <c r="I33" s="59">
        <f>H33*'Master Data'!$C$15</f>
        <v>0</v>
      </c>
      <c r="J33" s="189" t="s">
        <v>350</v>
      </c>
      <c r="M33" s="35"/>
    </row>
    <row r="34" spans="1:13" s="10" customFormat="1" x14ac:dyDescent="0.2">
      <c r="A34" s="273"/>
      <c r="B34" s="274"/>
      <c r="C34" s="275"/>
      <c r="D34" s="275"/>
      <c r="E34" s="276"/>
      <c r="F34" s="276"/>
      <c r="G34" s="277"/>
      <c r="H34" s="278"/>
      <c r="I34" s="59">
        <f>H34*'Master Data'!$C$15</f>
        <v>0</v>
      </c>
      <c r="J34" s="189" t="s">
        <v>350</v>
      </c>
      <c r="M34" s="35"/>
    </row>
    <row r="35" spans="1:13" s="10" customFormat="1" x14ac:dyDescent="0.2">
      <c r="A35" s="273"/>
      <c r="B35" s="274"/>
      <c r="C35" s="275"/>
      <c r="D35" s="275"/>
      <c r="E35" s="276"/>
      <c r="F35" s="276"/>
      <c r="G35" s="277"/>
      <c r="H35" s="278"/>
      <c r="I35" s="59">
        <f>H35*'Master Data'!$C$15</f>
        <v>0</v>
      </c>
      <c r="J35" s="189" t="s">
        <v>350</v>
      </c>
      <c r="M35" s="35"/>
    </row>
    <row r="36" spans="1:13" s="10" customFormat="1" x14ac:dyDescent="0.2">
      <c r="A36" s="273"/>
      <c r="B36" s="274"/>
      <c r="C36" s="275"/>
      <c r="D36" s="275"/>
      <c r="E36" s="276"/>
      <c r="F36" s="276"/>
      <c r="G36" s="277"/>
      <c r="H36" s="278"/>
      <c r="I36" s="59">
        <f>H36*'Master Data'!$C$15</f>
        <v>0</v>
      </c>
      <c r="J36" s="189" t="s">
        <v>350</v>
      </c>
      <c r="M36" s="35"/>
    </row>
    <row r="37" spans="1:13" s="10" customFormat="1" x14ac:dyDescent="0.2">
      <c r="A37" s="273"/>
      <c r="B37" s="274"/>
      <c r="C37" s="275"/>
      <c r="D37" s="275"/>
      <c r="E37" s="276"/>
      <c r="F37" s="276"/>
      <c r="G37" s="277"/>
      <c r="H37" s="278"/>
      <c r="I37" s="59">
        <f>H37*'Master Data'!$C$15</f>
        <v>0</v>
      </c>
      <c r="J37" s="189" t="s">
        <v>350</v>
      </c>
      <c r="M37" s="35"/>
    </row>
    <row r="38" spans="1:13" s="10" customFormat="1" x14ac:dyDescent="0.2">
      <c r="A38" s="273"/>
      <c r="B38" s="274"/>
      <c r="C38" s="275"/>
      <c r="D38" s="275"/>
      <c r="E38" s="276"/>
      <c r="F38" s="276"/>
      <c r="G38" s="277"/>
      <c r="H38" s="278"/>
      <c r="I38" s="59">
        <f>H38*'Master Data'!$C$15</f>
        <v>0</v>
      </c>
      <c r="J38" s="189" t="s">
        <v>350</v>
      </c>
      <c r="M38" s="35"/>
    </row>
    <row r="39" spans="1:13" s="10" customFormat="1" x14ac:dyDescent="0.2">
      <c r="A39" s="273"/>
      <c r="B39" s="274"/>
      <c r="C39" s="275"/>
      <c r="D39" s="275"/>
      <c r="E39" s="276"/>
      <c r="F39" s="276"/>
      <c r="G39" s="277"/>
      <c r="H39" s="278"/>
      <c r="I39" s="59">
        <f>H39*'Master Data'!$C$15</f>
        <v>0</v>
      </c>
      <c r="J39" s="189" t="s">
        <v>350</v>
      </c>
      <c r="M39" s="35"/>
    </row>
    <row r="40" spans="1:13" s="10" customFormat="1" x14ac:dyDescent="0.2">
      <c r="A40" s="273"/>
      <c r="B40" s="274"/>
      <c r="C40" s="275"/>
      <c r="D40" s="275"/>
      <c r="E40" s="276"/>
      <c r="F40" s="276"/>
      <c r="G40" s="277"/>
      <c r="H40" s="278"/>
      <c r="I40" s="59">
        <f>H40*'Master Data'!$C$15</f>
        <v>0</v>
      </c>
      <c r="J40" s="189" t="s">
        <v>350</v>
      </c>
      <c r="M40" s="35"/>
    </row>
    <row r="41" spans="1:13" s="10" customFormat="1" x14ac:dyDescent="0.2">
      <c r="A41" s="273"/>
      <c r="B41" s="274"/>
      <c r="C41" s="275"/>
      <c r="D41" s="275"/>
      <c r="E41" s="276"/>
      <c r="F41" s="276"/>
      <c r="G41" s="277"/>
      <c r="H41" s="278"/>
      <c r="I41" s="59">
        <f>H41*'Master Data'!$C$15</f>
        <v>0</v>
      </c>
      <c r="J41" s="189" t="s">
        <v>350</v>
      </c>
      <c r="M41" s="35"/>
    </row>
    <row r="42" spans="1:13" s="10" customFormat="1" x14ac:dyDescent="0.2">
      <c r="A42" s="273"/>
      <c r="B42" s="274"/>
      <c r="C42" s="275"/>
      <c r="D42" s="275"/>
      <c r="E42" s="276"/>
      <c r="F42" s="276"/>
      <c r="G42" s="277"/>
      <c r="H42" s="278"/>
      <c r="I42" s="59">
        <f>H42*'Master Data'!$C$15</f>
        <v>0</v>
      </c>
      <c r="J42" s="189" t="s">
        <v>350</v>
      </c>
      <c r="M42" s="35"/>
    </row>
    <row r="43" spans="1:13" s="10" customFormat="1" x14ac:dyDescent="0.2">
      <c r="A43" s="273"/>
      <c r="B43" s="274"/>
      <c r="C43" s="275"/>
      <c r="D43" s="275"/>
      <c r="E43" s="276"/>
      <c r="F43" s="276"/>
      <c r="G43" s="277"/>
      <c r="H43" s="278"/>
      <c r="I43" s="59">
        <f>H43*'Master Data'!$C$15</f>
        <v>0</v>
      </c>
      <c r="J43" s="189" t="s">
        <v>350</v>
      </c>
      <c r="M43" s="35"/>
    </row>
    <row r="44" spans="1:13" s="10" customFormat="1" x14ac:dyDescent="0.2">
      <c r="A44" s="273"/>
      <c r="B44" s="274"/>
      <c r="C44" s="275"/>
      <c r="D44" s="275"/>
      <c r="E44" s="276"/>
      <c r="F44" s="276"/>
      <c r="G44" s="277"/>
      <c r="H44" s="278"/>
      <c r="I44" s="59">
        <f>H44*'Master Data'!$C$15</f>
        <v>0</v>
      </c>
      <c r="J44" s="189" t="s">
        <v>350</v>
      </c>
      <c r="M44" s="35"/>
    </row>
    <row r="45" spans="1:13" s="10" customFormat="1" x14ac:dyDescent="0.2">
      <c r="A45" s="273"/>
      <c r="B45" s="274"/>
      <c r="C45" s="275"/>
      <c r="D45" s="275"/>
      <c r="E45" s="276"/>
      <c r="F45" s="276"/>
      <c r="G45" s="277"/>
      <c r="H45" s="278"/>
      <c r="I45" s="59">
        <f>H45*'Master Data'!$C$15</f>
        <v>0</v>
      </c>
      <c r="J45" s="189" t="s">
        <v>350</v>
      </c>
      <c r="M45" s="35"/>
    </row>
    <row r="46" spans="1:13" s="10" customFormat="1" x14ac:dyDescent="0.2">
      <c r="A46" s="273"/>
      <c r="B46" s="274"/>
      <c r="C46" s="275"/>
      <c r="D46" s="275"/>
      <c r="E46" s="276"/>
      <c r="F46" s="276"/>
      <c r="G46" s="277"/>
      <c r="H46" s="278"/>
      <c r="I46" s="59">
        <f>H46*'Master Data'!$C$15</f>
        <v>0</v>
      </c>
      <c r="J46" s="189" t="s">
        <v>350</v>
      </c>
      <c r="M46" s="35"/>
    </row>
    <row r="47" spans="1:13" s="10" customFormat="1" x14ac:dyDescent="0.2">
      <c r="A47" s="273"/>
      <c r="B47" s="274"/>
      <c r="C47" s="275"/>
      <c r="D47" s="275"/>
      <c r="E47" s="276"/>
      <c r="F47" s="276"/>
      <c r="G47" s="277"/>
      <c r="H47" s="278"/>
      <c r="I47" s="59">
        <f>H47*'Master Data'!$C$15</f>
        <v>0</v>
      </c>
      <c r="J47" s="189" t="s">
        <v>350</v>
      </c>
      <c r="M47" s="35"/>
    </row>
    <row r="48" spans="1:13" s="10" customFormat="1" x14ac:dyDescent="0.2">
      <c r="A48" s="273"/>
      <c r="B48" s="274"/>
      <c r="C48" s="275"/>
      <c r="D48" s="275"/>
      <c r="E48" s="276"/>
      <c r="F48" s="276"/>
      <c r="G48" s="277"/>
      <c r="H48" s="278"/>
      <c r="I48" s="59">
        <f>H48*'Master Data'!$C$15</f>
        <v>0</v>
      </c>
      <c r="J48" s="189" t="s">
        <v>350</v>
      </c>
      <c r="M48" s="35"/>
    </row>
    <row r="49" spans="1:14" s="10" customFormat="1" x14ac:dyDescent="0.2">
      <c r="A49" s="273"/>
      <c r="B49" s="274"/>
      <c r="C49" s="275"/>
      <c r="D49" s="275"/>
      <c r="E49" s="276"/>
      <c r="F49" s="276"/>
      <c r="G49" s="277"/>
      <c r="H49" s="278"/>
      <c r="I49" s="59">
        <f>H49*'Master Data'!$C$15</f>
        <v>0</v>
      </c>
      <c r="J49" s="189" t="s">
        <v>350</v>
      </c>
      <c r="M49" s="35"/>
    </row>
    <row r="50" spans="1:14" s="10" customFormat="1" x14ac:dyDescent="0.2">
      <c r="A50" s="273"/>
      <c r="B50" s="274"/>
      <c r="C50" s="275"/>
      <c r="D50" s="275"/>
      <c r="E50" s="276"/>
      <c r="F50" s="276"/>
      <c r="G50" s="277"/>
      <c r="H50" s="278"/>
      <c r="I50" s="59">
        <f>H50*'Master Data'!$C$15</f>
        <v>0</v>
      </c>
      <c r="J50" s="189" t="s">
        <v>350</v>
      </c>
      <c r="M50" s="35"/>
    </row>
    <row r="51" spans="1:14" s="10" customFormat="1" x14ac:dyDescent="0.2">
      <c r="A51" s="273"/>
      <c r="B51" s="274"/>
      <c r="C51" s="275"/>
      <c r="D51" s="275"/>
      <c r="E51" s="276"/>
      <c r="F51" s="276"/>
      <c r="G51" s="277"/>
      <c r="H51" s="278"/>
      <c r="I51" s="59">
        <f>H51*'Master Data'!$C$15</f>
        <v>0</v>
      </c>
      <c r="J51" s="189" t="s">
        <v>350</v>
      </c>
      <c r="M51" s="35"/>
    </row>
    <row r="52" spans="1:14" s="10" customFormat="1" x14ac:dyDescent="0.2">
      <c r="A52" s="273"/>
      <c r="B52" s="274"/>
      <c r="C52" s="275"/>
      <c r="D52" s="275"/>
      <c r="E52" s="276"/>
      <c r="F52" s="276"/>
      <c r="G52" s="277"/>
      <c r="H52" s="278"/>
      <c r="I52" s="59">
        <f>H52*'Master Data'!$C$15</f>
        <v>0</v>
      </c>
      <c r="J52" s="189" t="s">
        <v>350</v>
      </c>
      <c r="M52" s="35"/>
    </row>
    <row r="53" spans="1:14" s="10" customFormat="1" x14ac:dyDescent="0.2">
      <c r="A53" s="273"/>
      <c r="B53" s="274"/>
      <c r="C53" s="275"/>
      <c r="D53" s="275"/>
      <c r="E53" s="276"/>
      <c r="F53" s="276"/>
      <c r="G53" s="277"/>
      <c r="H53" s="278"/>
      <c r="I53" s="59">
        <f>H53*'Master Data'!$C$15</f>
        <v>0</v>
      </c>
      <c r="J53" s="189" t="s">
        <v>350</v>
      </c>
      <c r="M53" s="35" t="b">
        <v>0</v>
      </c>
      <c r="N53" s="10" t="b">
        <v>0</v>
      </c>
    </row>
    <row r="54" spans="1:14" s="10" customFormat="1" x14ac:dyDescent="0.2">
      <c r="A54" s="273"/>
      <c r="B54" s="274"/>
      <c r="C54" s="275"/>
      <c r="D54" s="275"/>
      <c r="E54" s="276"/>
      <c r="F54" s="276"/>
      <c r="G54" s="277"/>
      <c r="H54" s="278"/>
      <c r="I54" s="59">
        <f>H54*'Master Data'!$C$15</f>
        <v>0</v>
      </c>
      <c r="J54" s="189" t="s">
        <v>350</v>
      </c>
      <c r="M54" s="35" t="b">
        <v>0</v>
      </c>
      <c r="N54" s="10" t="b">
        <v>0</v>
      </c>
    </row>
    <row r="55" spans="1:14" s="10" customFormat="1" x14ac:dyDescent="0.2">
      <c r="A55" s="273"/>
      <c r="B55" s="274"/>
      <c r="C55" s="275"/>
      <c r="D55" s="275"/>
      <c r="E55" s="276"/>
      <c r="F55" s="276"/>
      <c r="G55" s="277"/>
      <c r="H55" s="278"/>
      <c r="I55" s="59">
        <f>H55*'Master Data'!$C$15</f>
        <v>0</v>
      </c>
      <c r="J55" s="189" t="s">
        <v>350</v>
      </c>
      <c r="M55" s="35" t="b">
        <v>0</v>
      </c>
      <c r="N55" s="10" t="b">
        <v>0</v>
      </c>
    </row>
    <row r="56" spans="1:14" s="10" customFormat="1" x14ac:dyDescent="0.2">
      <c r="A56" s="273"/>
      <c r="B56" s="274"/>
      <c r="C56" s="275"/>
      <c r="D56" s="275"/>
      <c r="E56" s="276"/>
      <c r="F56" s="276"/>
      <c r="G56" s="277"/>
      <c r="H56" s="278"/>
      <c r="I56" s="59">
        <f>H56*'Master Data'!$C$15</f>
        <v>0</v>
      </c>
      <c r="J56" s="189" t="s">
        <v>350</v>
      </c>
      <c r="M56" s="35" t="b">
        <v>0</v>
      </c>
      <c r="N56" s="10" t="b">
        <v>0</v>
      </c>
    </row>
    <row r="57" spans="1:14" s="10" customFormat="1" x14ac:dyDescent="0.2">
      <c r="A57" s="273"/>
      <c r="B57" s="274"/>
      <c r="C57" s="275"/>
      <c r="D57" s="275"/>
      <c r="E57" s="276"/>
      <c r="F57" s="276"/>
      <c r="G57" s="277"/>
      <c r="H57" s="278"/>
      <c r="I57" s="59">
        <f>H57*'Master Data'!$C$15</f>
        <v>0</v>
      </c>
      <c r="J57" s="189" t="s">
        <v>350</v>
      </c>
      <c r="M57" s="35" t="b">
        <v>0</v>
      </c>
      <c r="N57" s="10" t="b">
        <v>0</v>
      </c>
    </row>
    <row r="58" spans="1:14" s="10" customFormat="1" x14ac:dyDescent="0.2">
      <c r="A58" s="273"/>
      <c r="B58" s="274"/>
      <c r="C58" s="275"/>
      <c r="D58" s="275"/>
      <c r="E58" s="276"/>
      <c r="F58" s="276"/>
      <c r="G58" s="277"/>
      <c r="H58" s="278"/>
      <c r="I58" s="59">
        <f>H58*'Master Data'!$C$15</f>
        <v>0</v>
      </c>
      <c r="J58" s="189" t="s">
        <v>350</v>
      </c>
      <c r="M58" s="35" t="b">
        <v>0</v>
      </c>
      <c r="N58" s="10" t="b">
        <v>0</v>
      </c>
    </row>
    <row r="59" spans="1:14" s="10" customFormat="1" x14ac:dyDescent="0.2">
      <c r="A59" s="273"/>
      <c r="B59" s="274"/>
      <c r="C59" s="275"/>
      <c r="D59" s="275"/>
      <c r="E59" s="276"/>
      <c r="F59" s="276"/>
      <c r="G59" s="277"/>
      <c r="H59" s="278"/>
      <c r="I59" s="59">
        <f>H59*'Master Data'!$C$15</f>
        <v>0</v>
      </c>
      <c r="J59" s="189" t="s">
        <v>350</v>
      </c>
      <c r="M59" s="35" t="b">
        <v>0</v>
      </c>
      <c r="N59" s="10" t="b">
        <v>0</v>
      </c>
    </row>
    <row r="60" spans="1:14" s="10" customFormat="1" x14ac:dyDescent="0.2">
      <c r="A60" s="273"/>
      <c r="B60" s="274"/>
      <c r="C60" s="275"/>
      <c r="D60" s="275"/>
      <c r="E60" s="276"/>
      <c r="F60" s="276"/>
      <c r="G60" s="277"/>
      <c r="H60" s="278"/>
      <c r="I60" s="59">
        <f>H60*'Master Data'!$C$15</f>
        <v>0</v>
      </c>
      <c r="J60" s="189" t="s">
        <v>350</v>
      </c>
      <c r="M60" s="35" t="b">
        <v>0</v>
      </c>
      <c r="N60" s="10" t="b">
        <v>0</v>
      </c>
    </row>
    <row r="61" spans="1:14" s="10" customFormat="1" x14ac:dyDescent="0.2">
      <c r="A61" s="273"/>
      <c r="B61" s="274"/>
      <c r="C61" s="275"/>
      <c r="D61" s="275"/>
      <c r="E61" s="276"/>
      <c r="F61" s="276"/>
      <c r="G61" s="277"/>
      <c r="H61" s="278"/>
      <c r="I61" s="59">
        <f>H61*'Master Data'!$C$15</f>
        <v>0</v>
      </c>
      <c r="J61" s="189" t="s">
        <v>350</v>
      </c>
      <c r="M61" s="35" t="b">
        <v>0</v>
      </c>
      <c r="N61" s="10" t="b">
        <v>0</v>
      </c>
    </row>
    <row r="62" spans="1:14" s="10" customFormat="1" ht="12" customHeight="1" x14ac:dyDescent="0.2">
      <c r="A62" s="273"/>
      <c r="B62" s="274"/>
      <c r="C62" s="275"/>
      <c r="D62" s="275"/>
      <c r="E62" s="276"/>
      <c r="F62" s="276"/>
      <c r="G62" s="277"/>
      <c r="H62" s="278"/>
      <c r="I62" s="59">
        <f>H62*'Master Data'!$C$15</f>
        <v>0</v>
      </c>
      <c r="J62" s="189" t="s">
        <v>350</v>
      </c>
      <c r="M62" s="35" t="b">
        <v>0</v>
      </c>
      <c r="N62" s="10" t="b">
        <v>0</v>
      </c>
    </row>
    <row r="63" spans="1:14" s="10" customFormat="1" x14ac:dyDescent="0.2">
      <c r="A63" s="273"/>
      <c r="B63" s="274"/>
      <c r="C63" s="275"/>
      <c r="D63" s="275"/>
      <c r="E63" s="276"/>
      <c r="F63" s="276"/>
      <c r="G63" s="277"/>
      <c r="H63" s="278"/>
      <c r="I63" s="59">
        <f>H63*'Master Data'!$C$15</f>
        <v>0</v>
      </c>
      <c r="J63" s="189" t="s">
        <v>350</v>
      </c>
      <c r="M63" s="35" t="b">
        <v>0</v>
      </c>
      <c r="N63" s="10" t="b">
        <v>0</v>
      </c>
    </row>
    <row r="64" spans="1:14" x14ac:dyDescent="0.2">
      <c r="A64" s="181"/>
      <c r="B64" s="181"/>
      <c r="C64" s="181"/>
      <c r="D64" s="181"/>
      <c r="E64" s="182"/>
      <c r="F64" s="182"/>
      <c r="G64" s="182"/>
      <c r="H64" s="183"/>
      <c r="I64" s="184"/>
      <c r="J64" s="184"/>
    </row>
    <row r="65" spans="5:13" s="3" customFormat="1" ht="15" x14ac:dyDescent="0.35">
      <c r="E65" s="16"/>
      <c r="F65" s="16"/>
      <c r="G65" s="16"/>
      <c r="H65" s="31"/>
      <c r="I65" s="30">
        <f>SUM(I13:I64)</f>
        <v>0</v>
      </c>
      <c r="J65" s="30"/>
      <c r="M65" s="34"/>
    </row>
  </sheetData>
  <sheetProtection password="B764" sheet="1" objects="1" scenarios="1" selectLockedCells="1"/>
  <protectedRanges>
    <protectedRange password="8767" sqref="A3:A5" name="Bereich1"/>
    <protectedRange password="8767" sqref="A6:A7" name="Bereich1_1"/>
  </protectedRanges>
  <mergeCells count="73">
    <mergeCell ref="J11:J12"/>
    <mergeCell ref="A11:A12"/>
    <mergeCell ref="B11:B12"/>
    <mergeCell ref="C11:C12"/>
    <mergeCell ref="D11:D12"/>
    <mergeCell ref="E60:F60"/>
    <mergeCell ref="E61:F61"/>
    <mergeCell ref="E62:F62"/>
    <mergeCell ref="E63:F63"/>
    <mergeCell ref="E9:G9"/>
    <mergeCell ref="E10:F10"/>
    <mergeCell ref="E33:F33"/>
    <mergeCell ref="E34:F34"/>
    <mergeCell ref="E35:F35"/>
    <mergeCell ref="E36:F36"/>
    <mergeCell ref="E17:F17"/>
    <mergeCell ref="E18:F18"/>
    <mergeCell ref="E56:F56"/>
    <mergeCell ref="E57:F57"/>
    <mergeCell ref="E58:F58"/>
    <mergeCell ref="E59:F59"/>
    <mergeCell ref="E53:F53"/>
    <mergeCell ref="E40:F40"/>
    <mergeCell ref="E41:F41"/>
    <mergeCell ref="K9:L9"/>
    <mergeCell ref="H9:H10"/>
    <mergeCell ref="I9:I10"/>
    <mergeCell ref="J9:J10"/>
    <mergeCell ref="E23:F23"/>
    <mergeCell ref="E19:F19"/>
    <mergeCell ref="E20:F20"/>
    <mergeCell ref="E21:F21"/>
    <mergeCell ref="E22:F22"/>
    <mergeCell ref="E13:F13"/>
    <mergeCell ref="E14:F14"/>
    <mergeCell ref="E15:F15"/>
    <mergeCell ref="E16:F16"/>
    <mergeCell ref="E42:F42"/>
    <mergeCell ref="E30:F30"/>
    <mergeCell ref="E31:F31"/>
    <mergeCell ref="E32:F32"/>
    <mergeCell ref="E28:F28"/>
    <mergeCell ref="B3:F3"/>
    <mergeCell ref="B4:F4"/>
    <mergeCell ref="A9:A10"/>
    <mergeCell ref="E29:F29"/>
    <mergeCell ref="E8:I8"/>
    <mergeCell ref="C9:C10"/>
    <mergeCell ref="D9:D10"/>
    <mergeCell ref="E24:F24"/>
    <mergeCell ref="E25:F25"/>
    <mergeCell ref="E26:F26"/>
    <mergeCell ref="E27:F27"/>
    <mergeCell ref="E11:G11"/>
    <mergeCell ref="E12:F12"/>
    <mergeCell ref="H11:H12"/>
    <mergeCell ref="I11:I12"/>
    <mergeCell ref="E55:F55"/>
    <mergeCell ref="B9:B10"/>
    <mergeCell ref="E52:F52"/>
    <mergeCell ref="E50:F50"/>
    <mergeCell ref="E51:F51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54:F54"/>
    <mergeCell ref="E49:F49"/>
  </mergeCells>
  <hyperlinks>
    <hyperlink ref="J13" location="'Expenses and receipts'!A1" display="Please use the worksheet &quot;expenses and receipts&quot;."/>
    <hyperlink ref="J14:J63" location="'Expenses and receipts'!A1" display="Please use the worksheet &quot;expenses and receipts&quot;."/>
  </hyperlinks>
  <pageMargins left="0.7" right="0.7" top="0.78740157499999996" bottom="0.78740157499999996" header="0.3" footer="0.3"/>
  <pageSetup paperSize="8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51"/>
  <sheetViews>
    <sheetView showGridLines="0" zoomScale="85" zoomScaleNormal="85" workbookViewId="0">
      <selection activeCell="A11" sqref="A11"/>
    </sheetView>
  </sheetViews>
  <sheetFormatPr baseColWidth="10" defaultRowHeight="12.75" x14ac:dyDescent="0.2"/>
  <cols>
    <col min="1" max="1" width="34.7109375" customWidth="1"/>
    <col min="2" max="2" width="51.140625" customWidth="1"/>
    <col min="3" max="3" width="20.42578125" customWidth="1"/>
    <col min="4" max="4" width="19.5703125" customWidth="1"/>
    <col min="5" max="5" width="17.85546875" customWidth="1"/>
    <col min="8" max="8" width="27.7109375" bestFit="1" customWidth="1"/>
    <col min="9" max="9" width="23.7109375" customWidth="1"/>
    <col min="10" max="10" width="18.42578125" customWidth="1"/>
    <col min="11" max="11" width="8.7109375" bestFit="1" customWidth="1"/>
    <col min="12" max="12" width="12.140625" bestFit="1" customWidth="1"/>
    <col min="14" max="14" width="22.85546875" bestFit="1" customWidth="1"/>
  </cols>
  <sheetData>
    <row r="1" spans="1:19" ht="24" customHeight="1" x14ac:dyDescent="0.25">
      <c r="A1" s="2" t="str">
        <f>'Master Data'!C2&amp;" "&amp;'Master Data'!C3&amp;" "&amp;'Master Data'!C4</f>
        <v xml:space="preserve">  </v>
      </c>
      <c r="B1" s="2"/>
      <c r="C1" s="2"/>
      <c r="D1" s="2"/>
      <c r="E1" s="2"/>
      <c r="F1" s="15"/>
      <c r="G1" s="15"/>
      <c r="H1" s="15"/>
      <c r="I1" s="15"/>
      <c r="J1" s="15"/>
      <c r="K1" s="15"/>
      <c r="L1" s="23"/>
      <c r="M1" s="22"/>
      <c r="N1" s="22"/>
      <c r="O1" s="24"/>
      <c r="R1" s="33"/>
    </row>
    <row r="2" spans="1:19" ht="24" customHeight="1" x14ac:dyDescent="0.25">
      <c r="A2" s="2"/>
      <c r="B2" s="2"/>
      <c r="C2" s="2"/>
      <c r="D2" s="2"/>
      <c r="E2" s="2"/>
      <c r="F2" s="15"/>
      <c r="G2" s="15"/>
      <c r="H2" s="15"/>
      <c r="I2" s="15"/>
      <c r="J2" s="15"/>
      <c r="K2" s="15"/>
      <c r="L2" s="23"/>
      <c r="M2" s="22"/>
      <c r="N2" s="22"/>
      <c r="O2" s="24"/>
      <c r="R2" s="33"/>
    </row>
    <row r="3" spans="1:19" x14ac:dyDescent="0.2">
      <c r="A3" s="144" t="s">
        <v>339</v>
      </c>
      <c r="B3" s="106">
        <f>'Master Data'!C2</f>
        <v>0</v>
      </c>
      <c r="C3" s="62"/>
      <c r="D3" s="62"/>
      <c r="E3" s="52"/>
      <c r="F3" s="52"/>
      <c r="G3" s="243"/>
      <c r="H3" s="243"/>
      <c r="I3" s="243"/>
      <c r="J3" s="243"/>
      <c r="K3" s="243"/>
      <c r="L3" s="243"/>
      <c r="M3" s="53"/>
      <c r="N3" s="22"/>
      <c r="O3" s="24"/>
      <c r="R3" s="33"/>
    </row>
    <row r="4" spans="1:19" x14ac:dyDescent="0.2">
      <c r="A4" s="144" t="s">
        <v>341</v>
      </c>
      <c r="B4" s="106">
        <f>'Master Data'!C3</f>
        <v>0</v>
      </c>
      <c r="C4" s="62"/>
      <c r="D4" s="62"/>
      <c r="E4" s="52"/>
      <c r="F4" s="243"/>
      <c r="G4" s="243"/>
      <c r="H4" s="243"/>
      <c r="I4" s="243"/>
      <c r="J4" s="243"/>
      <c r="K4" s="243"/>
      <c r="L4" s="53"/>
      <c r="M4" s="54"/>
      <c r="N4" s="22"/>
      <c r="O4" s="24"/>
      <c r="R4" s="33"/>
    </row>
    <row r="5" spans="1:19" x14ac:dyDescent="0.2">
      <c r="A5" s="144" t="s">
        <v>340</v>
      </c>
      <c r="B5" s="107">
        <f>'Master Data'!C8</f>
        <v>0</v>
      </c>
      <c r="C5" s="63"/>
      <c r="D5" s="63"/>
      <c r="E5" s="49"/>
      <c r="F5" s="55"/>
      <c r="G5" s="55"/>
      <c r="H5" s="55"/>
      <c r="I5" s="55"/>
      <c r="J5" s="55"/>
      <c r="K5" s="43"/>
      <c r="L5" s="50"/>
      <c r="M5" s="51"/>
      <c r="N5" s="22"/>
      <c r="O5" s="24"/>
      <c r="R5" s="33"/>
    </row>
    <row r="6" spans="1:19" x14ac:dyDescent="0.2">
      <c r="A6" s="145" t="s">
        <v>343</v>
      </c>
      <c r="B6" s="103">
        <f>'Master Data'!C11</f>
        <v>0</v>
      </c>
      <c r="C6" s="101"/>
      <c r="D6" s="101"/>
      <c r="E6" s="101"/>
      <c r="F6" s="102"/>
      <c r="G6" s="102"/>
      <c r="H6" s="102"/>
      <c r="I6" s="102"/>
      <c r="J6" s="102"/>
      <c r="K6" s="108"/>
      <c r="L6" s="53"/>
      <c r="M6" s="54"/>
      <c r="N6" s="22"/>
      <c r="O6" s="24"/>
      <c r="R6" s="33"/>
    </row>
    <row r="7" spans="1:19" x14ac:dyDescent="0.2">
      <c r="A7" s="144" t="s">
        <v>382</v>
      </c>
      <c r="B7" s="99">
        <f>'Master Data'!C12</f>
        <v>0</v>
      </c>
      <c r="C7" s="98"/>
      <c r="D7" s="98"/>
      <c r="E7" s="98"/>
      <c r="F7" s="244"/>
      <c r="G7" s="244"/>
      <c r="H7" s="244"/>
      <c r="I7" s="244"/>
      <c r="J7" s="244"/>
      <c r="K7" s="244"/>
      <c r="L7" s="244"/>
      <c r="M7" s="244"/>
      <c r="N7" s="22"/>
      <c r="O7" s="24"/>
      <c r="R7" s="33"/>
    </row>
    <row r="8" spans="1:19" s="134" customFormat="1" ht="15.75" customHeight="1" x14ac:dyDescent="0.2">
      <c r="A8" s="233" t="s">
        <v>263</v>
      </c>
      <c r="B8" s="207" t="s">
        <v>282</v>
      </c>
      <c r="C8" s="206" t="s">
        <v>287</v>
      </c>
      <c r="D8" s="206" t="s">
        <v>288</v>
      </c>
      <c r="E8" s="207" t="s">
        <v>261</v>
      </c>
      <c r="F8" s="256" t="s">
        <v>259</v>
      </c>
      <c r="G8" s="257"/>
      <c r="H8" s="245" t="s">
        <v>260</v>
      </c>
      <c r="I8" s="251" t="s">
        <v>264</v>
      </c>
      <c r="J8" s="251" t="s">
        <v>272</v>
      </c>
      <c r="K8" s="247" t="s">
        <v>262</v>
      </c>
      <c r="L8" s="247"/>
      <c r="M8" s="247"/>
      <c r="N8" s="238"/>
      <c r="O8" s="238"/>
      <c r="P8" s="140"/>
    </row>
    <row r="9" spans="1:19" s="134" customFormat="1" ht="33" customHeight="1" x14ac:dyDescent="0.2">
      <c r="A9" s="210"/>
      <c r="B9" s="210"/>
      <c r="C9" s="207"/>
      <c r="D9" s="207"/>
      <c r="E9" s="210"/>
      <c r="F9" s="208"/>
      <c r="G9" s="208"/>
      <c r="H9" s="209"/>
      <c r="I9" s="245"/>
      <c r="J9" s="245"/>
      <c r="K9" s="221"/>
      <c r="L9" s="221"/>
      <c r="M9" s="221"/>
      <c r="N9" s="142"/>
      <c r="O9" s="143"/>
      <c r="P9" s="140"/>
    </row>
    <row r="10" spans="1:19" s="3" customFormat="1" ht="33" customHeight="1" x14ac:dyDescent="0.2">
      <c r="A10" s="122" t="s">
        <v>391</v>
      </c>
      <c r="B10" s="153" t="s">
        <v>392</v>
      </c>
      <c r="C10" s="123" t="s">
        <v>324</v>
      </c>
      <c r="D10" s="123" t="s">
        <v>383</v>
      </c>
      <c r="E10" s="122" t="s">
        <v>351</v>
      </c>
      <c r="F10" s="235" t="s">
        <v>353</v>
      </c>
      <c r="G10" s="252"/>
      <c r="H10" s="122" t="s">
        <v>352</v>
      </c>
      <c r="I10" s="125" t="s">
        <v>393</v>
      </c>
      <c r="J10" s="125" t="s">
        <v>394</v>
      </c>
      <c r="K10" s="253" t="s">
        <v>395</v>
      </c>
      <c r="L10" s="254"/>
      <c r="M10" s="255"/>
      <c r="N10" s="41"/>
      <c r="O10" s="32"/>
      <c r="P10" s="34"/>
    </row>
    <row r="11" spans="1:19" s="10" customFormat="1" x14ac:dyDescent="0.2">
      <c r="A11" s="156"/>
      <c r="B11" s="167"/>
      <c r="C11" s="157"/>
      <c r="D11" s="157"/>
      <c r="E11" s="193"/>
      <c r="F11" s="246"/>
      <c r="G11" s="246"/>
      <c r="H11" s="168"/>
      <c r="I11" s="169"/>
      <c r="J11" s="192">
        <f t="shared" ref="J11:J49" si="0">E11-I11</f>
        <v>0</v>
      </c>
      <c r="K11" s="232"/>
      <c r="L11" s="248"/>
      <c r="M11" s="248"/>
      <c r="P11" s="35"/>
      <c r="S11" s="36"/>
    </row>
    <row r="12" spans="1:19" s="10" customFormat="1" x14ac:dyDescent="0.2">
      <c r="A12" s="156"/>
      <c r="B12" s="167"/>
      <c r="C12" s="157"/>
      <c r="D12" s="157"/>
      <c r="E12" s="193"/>
      <c r="F12" s="246"/>
      <c r="G12" s="246"/>
      <c r="H12" s="168"/>
      <c r="I12" s="169"/>
      <c r="J12" s="192">
        <f t="shared" si="0"/>
        <v>0</v>
      </c>
      <c r="K12" s="249"/>
      <c r="L12" s="250"/>
      <c r="M12" s="250"/>
      <c r="P12" s="35"/>
      <c r="S12" s="36"/>
    </row>
    <row r="13" spans="1:19" s="10" customFormat="1" x14ac:dyDescent="0.2">
      <c r="A13" s="156"/>
      <c r="B13" s="167"/>
      <c r="C13" s="157"/>
      <c r="D13" s="157"/>
      <c r="E13" s="193"/>
      <c r="F13" s="246"/>
      <c r="G13" s="246"/>
      <c r="H13" s="168"/>
      <c r="I13" s="169"/>
      <c r="J13" s="192">
        <f t="shared" si="0"/>
        <v>0</v>
      </c>
      <c r="K13" s="249"/>
      <c r="L13" s="250"/>
      <c r="M13" s="250"/>
      <c r="P13" s="35"/>
      <c r="S13" s="36"/>
    </row>
    <row r="14" spans="1:19" s="10" customFormat="1" x14ac:dyDescent="0.2">
      <c r="A14" s="156"/>
      <c r="B14" s="167"/>
      <c r="C14" s="157"/>
      <c r="D14" s="157"/>
      <c r="E14" s="193"/>
      <c r="F14" s="246"/>
      <c r="G14" s="246"/>
      <c r="H14" s="168"/>
      <c r="I14" s="169"/>
      <c r="J14" s="192">
        <f t="shared" si="0"/>
        <v>0</v>
      </c>
      <c r="K14" s="249"/>
      <c r="L14" s="250"/>
      <c r="M14" s="250"/>
      <c r="P14" s="35"/>
      <c r="S14" s="36"/>
    </row>
    <row r="15" spans="1:19" s="10" customFormat="1" x14ac:dyDescent="0.2">
      <c r="A15" s="267"/>
      <c r="B15" s="280"/>
      <c r="C15" s="268"/>
      <c r="D15" s="268"/>
      <c r="E15" s="281"/>
      <c r="F15" s="282"/>
      <c r="G15" s="282"/>
      <c r="H15" s="283"/>
      <c r="I15" s="284"/>
      <c r="J15" s="279">
        <f t="shared" si="0"/>
        <v>0</v>
      </c>
      <c r="K15" s="285"/>
      <c r="L15" s="286"/>
      <c r="M15" s="286"/>
      <c r="P15" s="35"/>
      <c r="S15" s="36"/>
    </row>
    <row r="16" spans="1:19" s="10" customFormat="1" x14ac:dyDescent="0.2">
      <c r="A16" s="267"/>
      <c r="B16" s="280"/>
      <c r="C16" s="268"/>
      <c r="D16" s="268"/>
      <c r="E16" s="281"/>
      <c r="F16" s="282"/>
      <c r="G16" s="282"/>
      <c r="H16" s="283"/>
      <c r="I16" s="278"/>
      <c r="J16" s="279">
        <f t="shared" si="0"/>
        <v>0</v>
      </c>
      <c r="K16" s="285"/>
      <c r="L16" s="286"/>
      <c r="M16" s="286"/>
      <c r="P16" s="35"/>
    </row>
    <row r="17" spans="1:16" s="10" customFormat="1" x14ac:dyDescent="0.2">
      <c r="A17" s="267"/>
      <c r="B17" s="280"/>
      <c r="C17" s="268"/>
      <c r="D17" s="268"/>
      <c r="E17" s="281"/>
      <c r="F17" s="282"/>
      <c r="G17" s="282"/>
      <c r="H17" s="283"/>
      <c r="I17" s="284"/>
      <c r="J17" s="279">
        <f t="shared" si="0"/>
        <v>0</v>
      </c>
      <c r="K17" s="285"/>
      <c r="L17" s="286"/>
      <c r="M17" s="286"/>
      <c r="P17" s="35"/>
    </row>
    <row r="18" spans="1:16" s="10" customFormat="1" x14ac:dyDescent="0.2">
      <c r="A18" s="267"/>
      <c r="B18" s="280"/>
      <c r="C18" s="268"/>
      <c r="D18" s="268"/>
      <c r="E18" s="281"/>
      <c r="F18" s="282"/>
      <c r="G18" s="282"/>
      <c r="H18" s="283"/>
      <c r="I18" s="284"/>
      <c r="J18" s="279">
        <f t="shared" si="0"/>
        <v>0</v>
      </c>
      <c r="K18" s="285"/>
      <c r="L18" s="286"/>
      <c r="M18" s="286"/>
      <c r="P18" s="35"/>
    </row>
    <row r="19" spans="1:16" s="10" customFormat="1" x14ac:dyDescent="0.2">
      <c r="A19" s="267"/>
      <c r="B19" s="280"/>
      <c r="C19" s="268"/>
      <c r="D19" s="268"/>
      <c r="E19" s="281"/>
      <c r="F19" s="282"/>
      <c r="G19" s="282"/>
      <c r="H19" s="283"/>
      <c r="I19" s="284"/>
      <c r="J19" s="279">
        <f t="shared" si="0"/>
        <v>0</v>
      </c>
      <c r="K19" s="285"/>
      <c r="L19" s="286"/>
      <c r="M19" s="286"/>
      <c r="P19" s="35"/>
    </row>
    <row r="20" spans="1:16" s="10" customFormat="1" x14ac:dyDescent="0.2">
      <c r="A20" s="267"/>
      <c r="B20" s="280"/>
      <c r="C20" s="268"/>
      <c r="D20" s="268"/>
      <c r="E20" s="281"/>
      <c r="F20" s="282"/>
      <c r="G20" s="282"/>
      <c r="H20" s="283"/>
      <c r="I20" s="284"/>
      <c r="J20" s="279">
        <f t="shared" si="0"/>
        <v>0</v>
      </c>
      <c r="K20" s="285"/>
      <c r="L20" s="286"/>
      <c r="M20" s="286"/>
      <c r="P20" s="35"/>
    </row>
    <row r="21" spans="1:16" s="10" customFormat="1" x14ac:dyDescent="0.2">
      <c r="A21" s="267"/>
      <c r="B21" s="280"/>
      <c r="C21" s="268"/>
      <c r="D21" s="268"/>
      <c r="E21" s="281"/>
      <c r="F21" s="282"/>
      <c r="G21" s="282"/>
      <c r="H21" s="283"/>
      <c r="I21" s="284"/>
      <c r="J21" s="279">
        <f t="shared" si="0"/>
        <v>0</v>
      </c>
      <c r="K21" s="285"/>
      <c r="L21" s="286"/>
      <c r="M21" s="286"/>
      <c r="P21" s="35"/>
    </row>
    <row r="22" spans="1:16" s="10" customFormat="1" x14ac:dyDescent="0.2">
      <c r="A22" s="267"/>
      <c r="B22" s="280"/>
      <c r="C22" s="268"/>
      <c r="D22" s="268"/>
      <c r="E22" s="281"/>
      <c r="F22" s="282"/>
      <c r="G22" s="282"/>
      <c r="H22" s="283"/>
      <c r="I22" s="284"/>
      <c r="J22" s="279">
        <f t="shared" si="0"/>
        <v>0</v>
      </c>
      <c r="K22" s="285"/>
      <c r="L22" s="286"/>
      <c r="M22" s="286"/>
      <c r="P22" s="35"/>
    </row>
    <row r="23" spans="1:16" s="10" customFormat="1" x14ac:dyDescent="0.2">
      <c r="A23" s="267"/>
      <c r="B23" s="280"/>
      <c r="C23" s="268"/>
      <c r="D23" s="268"/>
      <c r="E23" s="281"/>
      <c r="F23" s="282"/>
      <c r="G23" s="282"/>
      <c r="H23" s="283"/>
      <c r="I23" s="284"/>
      <c r="J23" s="279">
        <f t="shared" si="0"/>
        <v>0</v>
      </c>
      <c r="K23" s="285"/>
      <c r="L23" s="286"/>
      <c r="M23" s="286"/>
      <c r="P23" s="35"/>
    </row>
    <row r="24" spans="1:16" s="10" customFormat="1" x14ac:dyDescent="0.2">
      <c r="A24" s="267"/>
      <c r="B24" s="280"/>
      <c r="C24" s="268"/>
      <c r="D24" s="268"/>
      <c r="E24" s="281"/>
      <c r="F24" s="282"/>
      <c r="G24" s="282"/>
      <c r="H24" s="283"/>
      <c r="I24" s="284"/>
      <c r="J24" s="279">
        <f t="shared" si="0"/>
        <v>0</v>
      </c>
      <c r="K24" s="285"/>
      <c r="L24" s="286"/>
      <c r="M24" s="286"/>
      <c r="P24" s="35"/>
    </row>
    <row r="25" spans="1:16" s="10" customFormat="1" x14ac:dyDescent="0.2">
      <c r="A25" s="267"/>
      <c r="B25" s="280"/>
      <c r="C25" s="268"/>
      <c r="D25" s="268"/>
      <c r="E25" s="281"/>
      <c r="F25" s="282"/>
      <c r="G25" s="282"/>
      <c r="H25" s="283"/>
      <c r="I25" s="284"/>
      <c r="J25" s="279">
        <f t="shared" si="0"/>
        <v>0</v>
      </c>
      <c r="K25" s="285"/>
      <c r="L25" s="286"/>
      <c r="M25" s="286"/>
      <c r="P25" s="35"/>
    </row>
    <row r="26" spans="1:16" s="10" customFormat="1" x14ac:dyDescent="0.2">
      <c r="A26" s="267"/>
      <c r="B26" s="280"/>
      <c r="C26" s="268"/>
      <c r="D26" s="268"/>
      <c r="E26" s="281"/>
      <c r="F26" s="282"/>
      <c r="G26" s="282"/>
      <c r="H26" s="283"/>
      <c r="I26" s="284"/>
      <c r="J26" s="279">
        <f t="shared" si="0"/>
        <v>0</v>
      </c>
      <c r="K26" s="285"/>
      <c r="L26" s="286"/>
      <c r="M26" s="286"/>
      <c r="P26" s="35"/>
    </row>
    <row r="27" spans="1:16" s="10" customFormat="1" x14ac:dyDescent="0.2">
      <c r="A27" s="267"/>
      <c r="B27" s="280"/>
      <c r="C27" s="268"/>
      <c r="D27" s="268"/>
      <c r="E27" s="281"/>
      <c r="F27" s="282"/>
      <c r="G27" s="282"/>
      <c r="H27" s="283"/>
      <c r="I27" s="284"/>
      <c r="J27" s="279">
        <f t="shared" si="0"/>
        <v>0</v>
      </c>
      <c r="K27" s="285"/>
      <c r="L27" s="286"/>
      <c r="M27" s="286"/>
      <c r="P27" s="35"/>
    </row>
    <row r="28" spans="1:16" s="10" customFormat="1" x14ac:dyDescent="0.2">
      <c r="A28" s="267"/>
      <c r="B28" s="280"/>
      <c r="C28" s="268"/>
      <c r="D28" s="268"/>
      <c r="E28" s="281"/>
      <c r="F28" s="282"/>
      <c r="G28" s="282"/>
      <c r="H28" s="283"/>
      <c r="I28" s="284"/>
      <c r="J28" s="279">
        <f t="shared" si="0"/>
        <v>0</v>
      </c>
      <c r="K28" s="285"/>
      <c r="L28" s="286"/>
      <c r="M28" s="286"/>
      <c r="P28" s="35"/>
    </row>
    <row r="29" spans="1:16" s="10" customFormat="1" x14ac:dyDescent="0.2">
      <c r="A29" s="267"/>
      <c r="B29" s="280"/>
      <c r="C29" s="268"/>
      <c r="D29" s="268"/>
      <c r="E29" s="281"/>
      <c r="F29" s="282"/>
      <c r="G29" s="282"/>
      <c r="H29" s="283"/>
      <c r="I29" s="284"/>
      <c r="J29" s="279">
        <f t="shared" si="0"/>
        <v>0</v>
      </c>
      <c r="K29" s="285"/>
      <c r="L29" s="286"/>
      <c r="M29" s="286"/>
      <c r="P29" s="35"/>
    </row>
    <row r="30" spans="1:16" s="10" customFormat="1" x14ac:dyDescent="0.2">
      <c r="A30" s="267"/>
      <c r="B30" s="280"/>
      <c r="C30" s="268"/>
      <c r="D30" s="268"/>
      <c r="E30" s="281"/>
      <c r="F30" s="282"/>
      <c r="G30" s="282"/>
      <c r="H30" s="283"/>
      <c r="I30" s="284"/>
      <c r="J30" s="279">
        <f t="shared" si="0"/>
        <v>0</v>
      </c>
      <c r="K30" s="285"/>
      <c r="L30" s="286"/>
      <c r="M30" s="286"/>
      <c r="P30" s="35"/>
    </row>
    <row r="31" spans="1:16" s="10" customFormat="1" x14ac:dyDescent="0.2">
      <c r="A31" s="267"/>
      <c r="B31" s="280"/>
      <c r="C31" s="268"/>
      <c r="D31" s="268"/>
      <c r="E31" s="281"/>
      <c r="F31" s="282"/>
      <c r="G31" s="282"/>
      <c r="H31" s="283"/>
      <c r="I31" s="284"/>
      <c r="J31" s="279">
        <f t="shared" si="0"/>
        <v>0</v>
      </c>
      <c r="K31" s="285"/>
      <c r="L31" s="286"/>
      <c r="M31" s="286"/>
      <c r="P31" s="35"/>
    </row>
    <row r="32" spans="1:16" s="10" customFormat="1" x14ac:dyDescent="0.2">
      <c r="A32" s="267"/>
      <c r="B32" s="280"/>
      <c r="C32" s="268"/>
      <c r="D32" s="268"/>
      <c r="E32" s="281"/>
      <c r="F32" s="282"/>
      <c r="G32" s="282"/>
      <c r="H32" s="283"/>
      <c r="I32" s="284"/>
      <c r="J32" s="279">
        <f t="shared" si="0"/>
        <v>0</v>
      </c>
      <c r="K32" s="285"/>
      <c r="L32" s="286"/>
      <c r="M32" s="286"/>
      <c r="P32" s="35"/>
    </row>
    <row r="33" spans="1:16" s="10" customFormat="1" x14ac:dyDescent="0.2">
      <c r="A33" s="267"/>
      <c r="B33" s="280"/>
      <c r="C33" s="268"/>
      <c r="D33" s="268"/>
      <c r="E33" s="281"/>
      <c r="F33" s="282"/>
      <c r="G33" s="282"/>
      <c r="H33" s="283"/>
      <c r="I33" s="284"/>
      <c r="J33" s="279">
        <f t="shared" si="0"/>
        <v>0</v>
      </c>
      <c r="K33" s="285"/>
      <c r="L33" s="286"/>
      <c r="M33" s="286"/>
      <c r="P33" s="35"/>
    </row>
    <row r="34" spans="1:16" s="10" customFormat="1" x14ac:dyDescent="0.2">
      <c r="A34" s="267"/>
      <c r="B34" s="280"/>
      <c r="C34" s="268"/>
      <c r="D34" s="268"/>
      <c r="E34" s="281"/>
      <c r="F34" s="282"/>
      <c r="G34" s="282"/>
      <c r="H34" s="283"/>
      <c r="I34" s="284"/>
      <c r="J34" s="279">
        <f t="shared" si="0"/>
        <v>0</v>
      </c>
      <c r="K34" s="285"/>
      <c r="L34" s="286"/>
      <c r="M34" s="286"/>
      <c r="P34" s="35"/>
    </row>
    <row r="35" spans="1:16" s="10" customFormat="1" x14ac:dyDescent="0.2">
      <c r="A35" s="267"/>
      <c r="B35" s="280"/>
      <c r="C35" s="268"/>
      <c r="D35" s="268"/>
      <c r="E35" s="281"/>
      <c r="F35" s="282"/>
      <c r="G35" s="282"/>
      <c r="H35" s="283"/>
      <c r="I35" s="284"/>
      <c r="J35" s="279">
        <f t="shared" si="0"/>
        <v>0</v>
      </c>
      <c r="K35" s="285"/>
      <c r="L35" s="286"/>
      <c r="M35" s="286"/>
      <c r="P35" s="35"/>
    </row>
    <row r="36" spans="1:16" s="10" customFormat="1" x14ac:dyDescent="0.2">
      <c r="A36" s="267"/>
      <c r="B36" s="280"/>
      <c r="C36" s="268"/>
      <c r="D36" s="268"/>
      <c r="E36" s="281"/>
      <c r="F36" s="282"/>
      <c r="G36" s="282"/>
      <c r="H36" s="283"/>
      <c r="I36" s="284"/>
      <c r="J36" s="279">
        <f t="shared" si="0"/>
        <v>0</v>
      </c>
      <c r="K36" s="285"/>
      <c r="L36" s="286"/>
      <c r="M36" s="286"/>
      <c r="P36" s="35"/>
    </row>
    <row r="37" spans="1:16" s="10" customFormat="1" x14ac:dyDescent="0.2">
      <c r="A37" s="267"/>
      <c r="B37" s="280"/>
      <c r="C37" s="268"/>
      <c r="D37" s="268"/>
      <c r="E37" s="281"/>
      <c r="F37" s="282"/>
      <c r="G37" s="282"/>
      <c r="H37" s="283"/>
      <c r="I37" s="284"/>
      <c r="J37" s="279">
        <f t="shared" si="0"/>
        <v>0</v>
      </c>
      <c r="K37" s="285"/>
      <c r="L37" s="286"/>
      <c r="M37" s="286"/>
      <c r="P37" s="35"/>
    </row>
    <row r="38" spans="1:16" s="10" customFormat="1" x14ac:dyDescent="0.2">
      <c r="A38" s="267"/>
      <c r="B38" s="280"/>
      <c r="C38" s="268"/>
      <c r="D38" s="268"/>
      <c r="E38" s="281"/>
      <c r="F38" s="282"/>
      <c r="G38" s="282"/>
      <c r="H38" s="283"/>
      <c r="I38" s="284"/>
      <c r="J38" s="279">
        <f t="shared" si="0"/>
        <v>0</v>
      </c>
      <c r="K38" s="285"/>
      <c r="L38" s="286"/>
      <c r="M38" s="286"/>
      <c r="P38" s="35"/>
    </row>
    <row r="39" spans="1:16" s="10" customFormat="1" x14ac:dyDescent="0.2">
      <c r="A39" s="267"/>
      <c r="B39" s="280"/>
      <c r="C39" s="268"/>
      <c r="D39" s="268"/>
      <c r="E39" s="281"/>
      <c r="F39" s="282"/>
      <c r="G39" s="282"/>
      <c r="H39" s="283"/>
      <c r="I39" s="284"/>
      <c r="J39" s="279">
        <f t="shared" si="0"/>
        <v>0</v>
      </c>
      <c r="K39" s="285"/>
      <c r="L39" s="286"/>
      <c r="M39" s="286"/>
      <c r="P39" s="35"/>
    </row>
    <row r="40" spans="1:16" s="10" customFormat="1" x14ac:dyDescent="0.2">
      <c r="A40" s="267"/>
      <c r="B40" s="280"/>
      <c r="C40" s="268"/>
      <c r="D40" s="268"/>
      <c r="E40" s="281"/>
      <c r="F40" s="282"/>
      <c r="G40" s="282"/>
      <c r="H40" s="283"/>
      <c r="I40" s="284"/>
      <c r="J40" s="279">
        <f t="shared" si="0"/>
        <v>0</v>
      </c>
      <c r="K40" s="285"/>
      <c r="L40" s="286"/>
      <c r="M40" s="286"/>
      <c r="P40" s="35"/>
    </row>
    <row r="41" spans="1:16" s="10" customFormat="1" x14ac:dyDescent="0.2">
      <c r="A41" s="267"/>
      <c r="B41" s="280"/>
      <c r="C41" s="268"/>
      <c r="D41" s="268"/>
      <c r="E41" s="281"/>
      <c r="F41" s="282"/>
      <c r="G41" s="282"/>
      <c r="H41" s="283"/>
      <c r="I41" s="284"/>
      <c r="J41" s="279">
        <f t="shared" si="0"/>
        <v>0</v>
      </c>
      <c r="K41" s="285"/>
      <c r="L41" s="286"/>
      <c r="M41" s="286"/>
      <c r="P41" s="35"/>
    </row>
    <row r="42" spans="1:16" s="10" customFormat="1" x14ac:dyDescent="0.2">
      <c r="A42" s="267"/>
      <c r="B42" s="280"/>
      <c r="C42" s="268"/>
      <c r="D42" s="268"/>
      <c r="E42" s="281"/>
      <c r="F42" s="282"/>
      <c r="G42" s="282"/>
      <c r="H42" s="283"/>
      <c r="I42" s="284"/>
      <c r="J42" s="279">
        <f t="shared" si="0"/>
        <v>0</v>
      </c>
      <c r="K42" s="285"/>
      <c r="L42" s="286"/>
      <c r="M42" s="286"/>
      <c r="P42" s="35"/>
    </row>
    <row r="43" spans="1:16" s="10" customFormat="1" x14ac:dyDescent="0.2">
      <c r="A43" s="267"/>
      <c r="B43" s="280"/>
      <c r="C43" s="268"/>
      <c r="D43" s="268"/>
      <c r="E43" s="281"/>
      <c r="F43" s="282"/>
      <c r="G43" s="282"/>
      <c r="H43" s="283"/>
      <c r="I43" s="284"/>
      <c r="J43" s="279">
        <f t="shared" si="0"/>
        <v>0</v>
      </c>
      <c r="K43" s="285"/>
      <c r="L43" s="286"/>
      <c r="M43" s="286"/>
      <c r="P43" s="35"/>
    </row>
    <row r="44" spans="1:16" s="10" customFormat="1" x14ac:dyDescent="0.2">
      <c r="A44" s="267"/>
      <c r="B44" s="280"/>
      <c r="C44" s="268"/>
      <c r="D44" s="268"/>
      <c r="E44" s="281"/>
      <c r="F44" s="282"/>
      <c r="G44" s="282"/>
      <c r="H44" s="283"/>
      <c r="I44" s="284"/>
      <c r="J44" s="279">
        <f t="shared" si="0"/>
        <v>0</v>
      </c>
      <c r="K44" s="285"/>
      <c r="L44" s="286"/>
      <c r="M44" s="286"/>
      <c r="P44" s="35"/>
    </row>
    <row r="45" spans="1:16" s="10" customFormat="1" x14ac:dyDescent="0.2">
      <c r="A45" s="267"/>
      <c r="B45" s="280"/>
      <c r="C45" s="268"/>
      <c r="D45" s="268"/>
      <c r="E45" s="281"/>
      <c r="F45" s="282"/>
      <c r="G45" s="282"/>
      <c r="H45" s="283"/>
      <c r="I45" s="284"/>
      <c r="J45" s="279">
        <f t="shared" si="0"/>
        <v>0</v>
      </c>
      <c r="K45" s="285"/>
      <c r="L45" s="286"/>
      <c r="M45" s="286"/>
      <c r="P45" s="35"/>
    </row>
    <row r="46" spans="1:16" s="10" customFormat="1" x14ac:dyDescent="0.2">
      <c r="A46" s="267"/>
      <c r="B46" s="280"/>
      <c r="C46" s="268"/>
      <c r="D46" s="268"/>
      <c r="E46" s="281"/>
      <c r="F46" s="282"/>
      <c r="G46" s="282"/>
      <c r="H46" s="283"/>
      <c r="I46" s="284"/>
      <c r="J46" s="279">
        <f t="shared" si="0"/>
        <v>0</v>
      </c>
      <c r="K46" s="285"/>
      <c r="L46" s="286"/>
      <c r="M46" s="286"/>
      <c r="P46" s="35"/>
    </row>
    <row r="47" spans="1:16" s="10" customFormat="1" x14ac:dyDescent="0.2">
      <c r="A47" s="267"/>
      <c r="B47" s="280"/>
      <c r="C47" s="268"/>
      <c r="D47" s="268"/>
      <c r="E47" s="281"/>
      <c r="F47" s="282"/>
      <c r="G47" s="282"/>
      <c r="H47" s="283"/>
      <c r="I47" s="284"/>
      <c r="J47" s="279">
        <f t="shared" si="0"/>
        <v>0</v>
      </c>
      <c r="K47" s="285"/>
      <c r="L47" s="286"/>
      <c r="M47" s="286"/>
      <c r="P47" s="35"/>
    </row>
    <row r="48" spans="1:16" s="10" customFormat="1" ht="12" customHeight="1" x14ac:dyDescent="0.2">
      <c r="A48" s="267"/>
      <c r="B48" s="280"/>
      <c r="C48" s="268"/>
      <c r="D48" s="268"/>
      <c r="E48" s="281"/>
      <c r="F48" s="282"/>
      <c r="G48" s="282"/>
      <c r="H48" s="283"/>
      <c r="I48" s="284"/>
      <c r="J48" s="279">
        <f t="shared" si="0"/>
        <v>0</v>
      </c>
      <c r="K48" s="285"/>
      <c r="L48" s="286"/>
      <c r="M48" s="286"/>
      <c r="P48" s="35"/>
    </row>
    <row r="49" spans="1:18" s="10" customFormat="1" x14ac:dyDescent="0.2">
      <c r="A49" s="267"/>
      <c r="B49" s="280"/>
      <c r="C49" s="268"/>
      <c r="D49" s="268"/>
      <c r="E49" s="281"/>
      <c r="F49" s="282"/>
      <c r="G49" s="282"/>
      <c r="H49" s="283"/>
      <c r="I49" s="284"/>
      <c r="J49" s="279">
        <f t="shared" si="0"/>
        <v>0</v>
      </c>
      <c r="K49" s="285"/>
      <c r="L49" s="286"/>
      <c r="M49" s="286"/>
      <c r="P49" s="35"/>
    </row>
    <row r="50" spans="1:18" ht="13.5" thickBot="1" x14ac:dyDescent="0.25">
      <c r="A50" s="14"/>
      <c r="B50" s="14"/>
      <c r="C50" s="14"/>
      <c r="D50" s="14"/>
      <c r="E50" s="14"/>
      <c r="F50" s="17"/>
      <c r="G50" s="17"/>
      <c r="H50" s="17"/>
      <c r="I50" s="17"/>
      <c r="J50" s="17"/>
      <c r="K50" s="17"/>
      <c r="L50" s="12"/>
      <c r="M50" s="25"/>
      <c r="N50" s="25"/>
      <c r="O50" s="24"/>
      <c r="R50" s="33"/>
    </row>
    <row r="51" spans="1:18" s="3" customFormat="1" ht="15.75" thickBot="1" x14ac:dyDescent="0.4">
      <c r="B51" s="64"/>
      <c r="C51" s="64"/>
      <c r="D51" s="64"/>
      <c r="E51" s="65"/>
      <c r="F51" s="65"/>
      <c r="G51" s="65"/>
      <c r="H51" s="65"/>
      <c r="I51" s="66" t="s">
        <v>394</v>
      </c>
      <c r="J51" s="58">
        <f>SUM(J11:J49)</f>
        <v>0</v>
      </c>
      <c r="K51" s="16"/>
      <c r="L51" s="31"/>
      <c r="M51" s="30"/>
      <c r="N51" s="30"/>
      <c r="O51" s="30"/>
      <c r="R51" s="34"/>
    </row>
  </sheetData>
  <sheetProtection password="B764" sheet="1" objects="1" scenarios="1" selectLockedCells="1"/>
  <protectedRanges>
    <protectedRange password="8767" sqref="A3:A5" name="Bereich1"/>
    <protectedRange password="8767" sqref="A6:A7" name="Bereich1_1"/>
  </protectedRanges>
  <mergeCells count="94">
    <mergeCell ref="K35:M35"/>
    <mergeCell ref="K36:M36"/>
    <mergeCell ref="K37:M37"/>
    <mergeCell ref="K38:M38"/>
    <mergeCell ref="K39:M39"/>
    <mergeCell ref="K45:M45"/>
    <mergeCell ref="K46:M46"/>
    <mergeCell ref="K47:M47"/>
    <mergeCell ref="K48:M48"/>
    <mergeCell ref="K49:M49"/>
    <mergeCell ref="K23:M23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41:M41"/>
    <mergeCell ref="K42:M42"/>
    <mergeCell ref="K43:M43"/>
    <mergeCell ref="K44:M44"/>
    <mergeCell ref="K24:M24"/>
    <mergeCell ref="K25:M25"/>
    <mergeCell ref="K26:M26"/>
    <mergeCell ref="K27:M27"/>
    <mergeCell ref="K28:M28"/>
    <mergeCell ref="K29:M29"/>
    <mergeCell ref="K40:M40"/>
    <mergeCell ref="K30:M30"/>
    <mergeCell ref="K31:M31"/>
    <mergeCell ref="K32:M32"/>
    <mergeCell ref="K33:M33"/>
    <mergeCell ref="K34:M34"/>
    <mergeCell ref="F45:G45"/>
    <mergeCell ref="F46:G46"/>
    <mergeCell ref="F47:G47"/>
    <mergeCell ref="F48:G48"/>
    <mergeCell ref="F24:G24"/>
    <mergeCell ref="F25:G25"/>
    <mergeCell ref="F26:G26"/>
    <mergeCell ref="F27:G27"/>
    <mergeCell ref="F28:G28"/>
    <mergeCell ref="F29:G29"/>
    <mergeCell ref="F39:G39"/>
    <mergeCell ref="F40:G40"/>
    <mergeCell ref="F49:G49"/>
    <mergeCell ref="E8:E9"/>
    <mergeCell ref="F8:G9"/>
    <mergeCell ref="F32:G32"/>
    <mergeCell ref="F33:G33"/>
    <mergeCell ref="F34:G34"/>
    <mergeCell ref="F30:G30"/>
    <mergeCell ref="F31:G31"/>
    <mergeCell ref="F41:G41"/>
    <mergeCell ref="F42:G42"/>
    <mergeCell ref="F43:G43"/>
    <mergeCell ref="F44:G44"/>
    <mergeCell ref="F35:G35"/>
    <mergeCell ref="F36:G36"/>
    <mergeCell ref="F37:G37"/>
    <mergeCell ref="F38:G38"/>
    <mergeCell ref="F23:G23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N8:O8"/>
    <mergeCell ref="F11:G11"/>
    <mergeCell ref="F12:G12"/>
    <mergeCell ref="K8:M9"/>
    <mergeCell ref="K11:M11"/>
    <mergeCell ref="K12:M12"/>
    <mergeCell ref="I8:I9"/>
    <mergeCell ref="J8:J9"/>
    <mergeCell ref="F10:G10"/>
    <mergeCell ref="K10:M10"/>
    <mergeCell ref="G3:L3"/>
    <mergeCell ref="F4:K4"/>
    <mergeCell ref="F7:M7"/>
    <mergeCell ref="A8:A9"/>
    <mergeCell ref="B8:B9"/>
    <mergeCell ref="H8:H9"/>
    <mergeCell ref="C8:C9"/>
    <mergeCell ref="D8:D9"/>
  </mergeCells>
  <pageMargins left="0.7" right="0.7" top="0.78740157499999996" bottom="0.78740157499999996" header="0.3" footer="0.3"/>
  <pageSetup paperSize="8" scale="6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Werte!$G$2:$G$5</xm:f>
          </x14:formula1>
          <xm:sqref>F11:G49</xm:sqref>
        </x14:dataValidation>
        <x14:dataValidation type="list" allowBlank="1" showInputMessage="1" showErrorMessage="1">
          <x14:formula1>
            <xm:f>Werte!$I$2:$I$6</xm:f>
          </x14:formula1>
          <xm:sqref>H11:H49</xm:sqref>
        </x14:dataValidation>
        <x14:dataValidation type="list" allowBlank="1" showInputMessage="1" showErrorMessage="1">
          <x14:formula1>
            <xm:f>Werte!$K$2:$K$16</xm:f>
          </x14:formula1>
          <xm:sqref>B11:B49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5" tint="0.39997558519241921"/>
    <pageSetUpPr fitToPage="1"/>
  </sheetPr>
  <dimension ref="A1:F36"/>
  <sheetViews>
    <sheetView showGridLines="0" zoomScaleNormal="100" workbookViewId="0">
      <selection activeCell="C16" sqref="C16"/>
    </sheetView>
  </sheetViews>
  <sheetFormatPr baseColWidth="10" defaultRowHeight="12.75" x14ac:dyDescent="0.2"/>
  <cols>
    <col min="1" max="1" width="54.28515625" customWidth="1"/>
    <col min="2" max="2" width="35.7109375" style="6" bestFit="1" customWidth="1"/>
    <col min="3" max="3" width="4.140625" style="6" customWidth="1"/>
    <col min="4" max="4" width="17.28515625" style="6" bestFit="1" customWidth="1"/>
    <col min="5" max="5" width="11.42578125" customWidth="1"/>
    <col min="6" max="6" width="11.42578125" hidden="1" customWidth="1"/>
  </cols>
  <sheetData>
    <row r="1" spans="1:6" ht="18.75" customHeight="1" x14ac:dyDescent="0.25">
      <c r="A1" s="2" t="str">
        <f>'Master Data'!C2&amp;" "&amp;'Master Data'!C3&amp;" "&amp;'Master Data'!C4</f>
        <v xml:space="preserve">  </v>
      </c>
    </row>
    <row r="2" spans="1:6" ht="15.75" x14ac:dyDescent="0.25">
      <c r="A2" s="2" t="s">
        <v>354</v>
      </c>
    </row>
    <row r="3" spans="1:6" x14ac:dyDescent="0.2">
      <c r="A3" s="134" t="s">
        <v>274</v>
      </c>
      <c r="D3" s="70"/>
    </row>
    <row r="4" spans="1:6" ht="18.75" customHeight="1" thickBot="1" x14ac:dyDescent="0.25">
      <c r="D4" s="71"/>
    </row>
    <row r="5" spans="1:6" x14ac:dyDescent="0.2">
      <c r="A5" s="67" t="s">
        <v>339</v>
      </c>
      <c r="B5" s="80">
        <f>'Master Data'!C2</f>
        <v>0</v>
      </c>
      <c r="C5" s="258" t="s">
        <v>363</v>
      </c>
      <c r="D5" s="72"/>
    </row>
    <row r="6" spans="1:6" x14ac:dyDescent="0.2">
      <c r="A6" s="68" t="s">
        <v>341</v>
      </c>
      <c r="B6" s="81">
        <f>'Master Data'!C3</f>
        <v>0</v>
      </c>
      <c r="C6" s="259"/>
    </row>
    <row r="7" spans="1:6" x14ac:dyDescent="0.2">
      <c r="A7" s="68" t="s">
        <v>340</v>
      </c>
      <c r="B7" s="82">
        <f>'Master Data'!C8</f>
        <v>0</v>
      </c>
      <c r="C7" s="259"/>
    </row>
    <row r="8" spans="1:6" x14ac:dyDescent="0.2">
      <c r="A8" s="68" t="s">
        <v>356</v>
      </c>
      <c r="B8" s="82">
        <f>'Master Data'!C10</f>
        <v>0</v>
      </c>
      <c r="C8" s="259"/>
    </row>
    <row r="9" spans="1:6" x14ac:dyDescent="0.2">
      <c r="A9" s="68" t="s">
        <v>357</v>
      </c>
      <c r="B9" s="82" t="str">
        <f>'Master Data'!C5&amp;" "&amp;"to"&amp;" " &amp;'Master Data'!C6</f>
        <v xml:space="preserve"> to </v>
      </c>
      <c r="C9" s="259"/>
    </row>
    <row r="10" spans="1:6" ht="12" customHeight="1" x14ac:dyDescent="0.2">
      <c r="A10" s="68" t="s">
        <v>358</v>
      </c>
      <c r="B10" s="82">
        <f>'Master Data'!C9</f>
        <v>0</v>
      </c>
      <c r="C10" s="259"/>
    </row>
    <row r="11" spans="1:6" ht="12" customHeight="1" x14ac:dyDescent="0.2">
      <c r="A11" s="68" t="s">
        <v>359</v>
      </c>
      <c r="B11" s="82">
        <f>'Master Data'!C11</f>
        <v>0</v>
      </c>
      <c r="C11" s="259"/>
    </row>
    <row r="12" spans="1:6" ht="12" customHeight="1" thickBot="1" x14ac:dyDescent="0.25">
      <c r="A12" s="69" t="s">
        <v>385</v>
      </c>
      <c r="B12" s="83">
        <f>'Master Data'!C12</f>
        <v>0</v>
      </c>
      <c r="C12" s="259"/>
    </row>
    <row r="13" spans="1:6" x14ac:dyDescent="0.2">
      <c r="A13" s="1"/>
      <c r="B13" s="7"/>
      <c r="C13" s="260"/>
      <c r="D13" s="8"/>
    </row>
    <row r="14" spans="1:6" x14ac:dyDescent="0.2">
      <c r="A14" s="1" t="s">
        <v>396</v>
      </c>
      <c r="B14" s="73" t="s">
        <v>275</v>
      </c>
      <c r="C14" s="171"/>
      <c r="D14" s="8"/>
      <c r="F14" s="89"/>
    </row>
    <row r="15" spans="1:6" x14ac:dyDescent="0.2">
      <c r="A15" s="1"/>
      <c r="B15" s="7"/>
      <c r="C15" s="171"/>
      <c r="D15" s="8"/>
      <c r="F15" s="89"/>
    </row>
    <row r="16" spans="1:6" x14ac:dyDescent="0.2">
      <c r="A16" s="190" t="s">
        <v>412</v>
      </c>
      <c r="B16" s="7">
        <f>'Meal allowances'!W45</f>
        <v>0</v>
      </c>
      <c r="C16" s="171"/>
      <c r="D16" s="8"/>
      <c r="F16" s="89" t="b">
        <v>0</v>
      </c>
    </row>
    <row r="17" spans="1:6" x14ac:dyDescent="0.2">
      <c r="A17" s="191"/>
      <c r="B17" s="7"/>
      <c r="C17" s="171"/>
      <c r="D17" s="8"/>
      <c r="F17" s="89"/>
    </row>
    <row r="18" spans="1:6" x14ac:dyDescent="0.2">
      <c r="A18" s="190" t="s">
        <v>413</v>
      </c>
      <c r="B18" s="7">
        <f>'Meal allowances'!X45</f>
        <v>0</v>
      </c>
      <c r="C18" s="171"/>
      <c r="D18" s="8"/>
      <c r="F18" s="89" t="b">
        <v>0</v>
      </c>
    </row>
    <row r="19" spans="1:6" x14ac:dyDescent="0.2">
      <c r="A19" s="191"/>
      <c r="B19" s="7"/>
      <c r="C19" s="171"/>
      <c r="D19" s="8"/>
      <c r="F19" s="89"/>
    </row>
    <row r="20" spans="1:6" x14ac:dyDescent="0.2">
      <c r="A20" s="190" t="s">
        <v>414</v>
      </c>
      <c r="B20" s="7">
        <f>'Travel costs'!I65</f>
        <v>0</v>
      </c>
      <c r="C20" s="171"/>
      <c r="D20" s="8"/>
      <c r="F20" s="89" t="b">
        <v>0</v>
      </c>
    </row>
    <row r="21" spans="1:6" x14ac:dyDescent="0.2">
      <c r="A21" s="191"/>
      <c r="B21" s="7"/>
      <c r="C21" s="171"/>
      <c r="D21" s="8"/>
      <c r="F21" s="89"/>
    </row>
    <row r="22" spans="1:6" x14ac:dyDescent="0.2">
      <c r="A22" s="190" t="s">
        <v>415</v>
      </c>
      <c r="B22" s="7">
        <f>'Expenses and receipts'!J51</f>
        <v>0</v>
      </c>
      <c r="C22" s="171"/>
      <c r="D22" s="8"/>
      <c r="F22" s="89" t="b">
        <v>0</v>
      </c>
    </row>
    <row r="23" spans="1:6" ht="13.5" thickBot="1" x14ac:dyDescent="0.25">
      <c r="A23" s="191"/>
      <c r="B23" s="7"/>
      <c r="C23" s="171"/>
      <c r="D23" s="8"/>
      <c r="F23" s="89"/>
    </row>
    <row r="24" spans="1:6" hidden="1" x14ac:dyDescent="0.2">
      <c r="A24" s="146" t="s">
        <v>355</v>
      </c>
      <c r="B24" s="147">
        <v>0</v>
      </c>
      <c r="C24" s="171"/>
      <c r="D24" s="8"/>
      <c r="F24" s="89" t="b">
        <v>0</v>
      </c>
    </row>
    <row r="25" spans="1:6" hidden="1" x14ac:dyDescent="0.2">
      <c r="A25" s="146"/>
      <c r="B25" s="148"/>
      <c r="C25" s="171"/>
      <c r="D25" s="8"/>
      <c r="F25" s="89"/>
    </row>
    <row r="26" spans="1:6" hidden="1" x14ac:dyDescent="0.2">
      <c r="A26" s="146" t="s">
        <v>273</v>
      </c>
      <c r="B26" s="148">
        <v>0</v>
      </c>
      <c r="C26" s="171"/>
      <c r="D26" s="8"/>
      <c r="F26" s="89" t="b">
        <v>0</v>
      </c>
    </row>
    <row r="27" spans="1:6" ht="13.5" hidden="1" thickBot="1" x14ac:dyDescent="0.25">
      <c r="A27" s="1"/>
      <c r="B27" s="7"/>
      <c r="C27" s="171"/>
      <c r="D27" s="8"/>
      <c r="F27" s="89"/>
    </row>
    <row r="28" spans="1:6" ht="19.5" thickBot="1" x14ac:dyDescent="0.25">
      <c r="A28" s="1" t="s">
        <v>397</v>
      </c>
      <c r="B28" s="170"/>
      <c r="C28" s="171"/>
      <c r="D28" s="8"/>
      <c r="F28" s="89"/>
    </row>
    <row r="29" spans="1:6" ht="13.5" thickBot="1" x14ac:dyDescent="0.25">
      <c r="A29" s="149" t="s">
        <v>295</v>
      </c>
      <c r="B29" s="7"/>
      <c r="C29" s="172"/>
      <c r="D29" s="8"/>
      <c r="F29" s="89"/>
    </row>
    <row r="30" spans="1:6" ht="20.25" thickBot="1" x14ac:dyDescent="0.35">
      <c r="A30" s="57" t="s">
        <v>360</v>
      </c>
      <c r="B30" s="74">
        <f>B16+B18+B20+B22+B24+B26-B28</f>
        <v>0</v>
      </c>
      <c r="C30" s="11"/>
      <c r="D30" s="11"/>
    </row>
    <row r="31" spans="1:6" x14ac:dyDescent="0.2">
      <c r="B31" s="4"/>
      <c r="C31" s="4"/>
      <c r="D31" s="4"/>
    </row>
    <row r="32" spans="1:6" ht="21" customHeight="1" x14ac:dyDescent="0.2">
      <c r="A32" s="116" t="s">
        <v>362</v>
      </c>
      <c r="B32" s="173"/>
    </row>
    <row r="33" spans="1:2" ht="24" customHeight="1" x14ac:dyDescent="0.2">
      <c r="A33" s="117" t="s">
        <v>361</v>
      </c>
      <c r="B33" s="174"/>
    </row>
    <row r="34" spans="1:2" x14ac:dyDescent="0.2">
      <c r="A34" s="3"/>
      <c r="B34" s="13"/>
    </row>
    <row r="35" spans="1:2" ht="20.25" customHeight="1" x14ac:dyDescent="0.2">
      <c r="A35" s="116" t="s">
        <v>398</v>
      </c>
      <c r="B35" s="173"/>
    </row>
    <row r="36" spans="1:2" ht="22.5" customHeight="1" x14ac:dyDescent="0.2">
      <c r="A36" s="117" t="s">
        <v>361</v>
      </c>
      <c r="B36" s="174"/>
    </row>
  </sheetData>
  <sheetProtection password="B764" sheet="1" objects="1" scenarios="1" selectLockedCells="1"/>
  <mergeCells count="1">
    <mergeCell ref="C5:C13"/>
  </mergeCells>
  <phoneticPr fontId="2" type="noConversion"/>
  <hyperlinks>
    <hyperlink ref="A16" location="'Meal allowances'!A1" display="Verpflegungsmehraufwand / Meal allowances:"/>
    <hyperlink ref="A18" location="'Meal allowances'!A1" display="Übernachtungspauschalen / Allowance for an overnight stay"/>
    <hyperlink ref="A20" location="'Travel costs'!A1" display="Fahrtkosten / Travel costs:"/>
    <hyperlink ref="A22" location="'Expenses and receipts'!A1" display="Auslagen / Expenses:"/>
  </hyperlinks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>
    <oddHeader>&amp;C&amp;"Arial,Fett"erstattungsfähige Reisekosten&amp;R&amp;D</oddHeader>
    <oddFooter>&amp;R&amp;Z&amp;F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133350</xdr:rowOff>
                  </from>
                  <to>
                    <xdr:col>3</xdr:col>
                    <xdr:colOff>28575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133350</xdr:rowOff>
                  </from>
                  <to>
                    <xdr:col>3</xdr:col>
                    <xdr:colOff>28575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133350</xdr:rowOff>
                  </from>
                  <to>
                    <xdr:col>3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133350</xdr:rowOff>
                  </from>
                  <to>
                    <xdr:col>3</xdr:col>
                    <xdr:colOff>28575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133350</xdr:rowOff>
                  </from>
                  <to>
                    <xdr:col>3</xdr:col>
                    <xdr:colOff>28575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9"/>
  <sheetViews>
    <sheetView workbookViewId="0">
      <selection activeCell="G27" sqref="G27"/>
    </sheetView>
  </sheetViews>
  <sheetFormatPr baseColWidth="10" defaultRowHeight="12.75" x14ac:dyDescent="0.2"/>
  <cols>
    <col min="1" max="1" width="33.28515625" bestFit="1" customWidth="1"/>
    <col min="3" max="3" width="10.42578125" bestFit="1" customWidth="1"/>
    <col min="4" max="4" width="11.5703125" customWidth="1"/>
    <col min="6" max="6" width="11.28515625" customWidth="1"/>
    <col min="7" max="7" width="31.5703125" bestFit="1" customWidth="1"/>
    <col min="9" max="9" width="33.5703125" bestFit="1" customWidth="1"/>
    <col min="11" max="11" width="47.85546875" bestFit="1" customWidth="1"/>
  </cols>
  <sheetData>
    <row r="1" spans="1:11" ht="63.75" x14ac:dyDescent="0.2">
      <c r="A1" s="39" t="s">
        <v>13</v>
      </c>
      <c r="B1" s="39" t="s">
        <v>14</v>
      </c>
      <c r="C1" s="39" t="s">
        <v>15</v>
      </c>
      <c r="D1" s="39" t="s">
        <v>16</v>
      </c>
      <c r="G1" s="40" t="s">
        <v>257</v>
      </c>
      <c r="I1" s="110" t="s">
        <v>258</v>
      </c>
      <c r="K1" s="46" t="s">
        <v>294</v>
      </c>
    </row>
    <row r="2" spans="1:11" x14ac:dyDescent="0.2">
      <c r="A2" s="38" t="s">
        <v>17</v>
      </c>
      <c r="B2" s="38">
        <v>30</v>
      </c>
      <c r="C2" s="38">
        <v>20</v>
      </c>
      <c r="D2" s="38">
        <v>95</v>
      </c>
      <c r="G2" s="92" t="s">
        <v>365</v>
      </c>
      <c r="I2" s="111">
        <v>7.0000000000000007E-2</v>
      </c>
      <c r="K2" s="92" t="s">
        <v>368</v>
      </c>
    </row>
    <row r="3" spans="1:11" x14ac:dyDescent="0.2">
      <c r="A3" s="38" t="s">
        <v>18</v>
      </c>
      <c r="B3" s="38">
        <v>41</v>
      </c>
      <c r="C3" s="38">
        <v>28</v>
      </c>
      <c r="D3" s="38">
        <v>125</v>
      </c>
      <c r="G3" s="92" t="s">
        <v>366</v>
      </c>
      <c r="I3" s="111">
        <v>0.19</v>
      </c>
      <c r="K3" s="92" t="s">
        <v>369</v>
      </c>
    </row>
    <row r="4" spans="1:11" x14ac:dyDescent="0.2">
      <c r="A4" s="38" t="s">
        <v>19</v>
      </c>
      <c r="B4" s="38">
        <v>39</v>
      </c>
      <c r="C4" s="38">
        <v>26</v>
      </c>
      <c r="D4" s="38">
        <v>130</v>
      </c>
      <c r="G4" s="92" t="s">
        <v>364</v>
      </c>
      <c r="I4" s="112" t="s">
        <v>367</v>
      </c>
      <c r="K4" s="92" t="s">
        <v>400</v>
      </c>
    </row>
    <row r="5" spans="1:11" x14ac:dyDescent="0.2">
      <c r="A5" s="38" t="s">
        <v>20</v>
      </c>
      <c r="B5" s="38">
        <v>36</v>
      </c>
      <c r="C5" s="38">
        <v>24</v>
      </c>
      <c r="D5" s="38">
        <v>166</v>
      </c>
      <c r="G5" s="92"/>
      <c r="I5" s="92" t="s">
        <v>399</v>
      </c>
      <c r="K5" s="92" t="s">
        <v>370</v>
      </c>
    </row>
    <row r="6" spans="1:11" x14ac:dyDescent="0.2">
      <c r="A6" s="38" t="s">
        <v>21</v>
      </c>
      <c r="B6" s="194">
        <v>27</v>
      </c>
      <c r="C6" s="194">
        <v>18</v>
      </c>
      <c r="D6" s="194">
        <v>112</v>
      </c>
      <c r="G6" s="92"/>
      <c r="I6" s="111">
        <v>0.05</v>
      </c>
      <c r="K6" s="92" t="s">
        <v>371</v>
      </c>
    </row>
    <row r="7" spans="1:11" x14ac:dyDescent="0.2">
      <c r="A7" s="38" t="s">
        <v>22</v>
      </c>
      <c r="B7" s="38">
        <v>51</v>
      </c>
      <c r="C7" s="38">
        <v>34</v>
      </c>
      <c r="D7" s="38">
        <v>173</v>
      </c>
      <c r="G7" s="92"/>
      <c r="I7" s="111">
        <v>0.16</v>
      </c>
      <c r="K7" s="92"/>
    </row>
    <row r="8" spans="1:11" x14ac:dyDescent="0.2">
      <c r="A8" s="38" t="s">
        <v>23</v>
      </c>
      <c r="B8" s="194">
        <v>41</v>
      </c>
      <c r="C8" s="194">
        <v>28</v>
      </c>
      <c r="D8" s="194">
        <v>91</v>
      </c>
      <c r="G8" s="92"/>
      <c r="I8" s="92"/>
      <c r="K8" s="92"/>
    </row>
    <row r="9" spans="1:11" x14ac:dyDescent="0.2">
      <c r="A9" s="38" t="s">
        <v>24</v>
      </c>
      <c r="B9" s="38">
        <v>52</v>
      </c>
      <c r="C9" s="38">
        <v>35</v>
      </c>
      <c r="D9" s="38">
        <v>299</v>
      </c>
      <c r="G9" s="92"/>
      <c r="I9" s="92"/>
      <c r="K9" s="92"/>
    </row>
    <row r="10" spans="1:11" x14ac:dyDescent="0.2">
      <c r="A10" s="38" t="s">
        <v>25</v>
      </c>
      <c r="B10" s="38">
        <v>45</v>
      </c>
      <c r="C10" s="38">
        <v>30</v>
      </c>
      <c r="D10" s="38">
        <v>177</v>
      </c>
      <c r="G10" s="92"/>
      <c r="I10" s="92"/>
      <c r="K10" s="92"/>
    </row>
    <row r="11" spans="1:11" x14ac:dyDescent="0.2">
      <c r="A11" s="38" t="s">
        <v>26</v>
      </c>
      <c r="B11" s="38">
        <v>35</v>
      </c>
      <c r="C11" s="38">
        <v>24</v>
      </c>
      <c r="D11" s="38">
        <v>113</v>
      </c>
      <c r="G11" s="92"/>
      <c r="I11" s="92"/>
      <c r="K11" s="92"/>
    </row>
    <row r="12" spans="1:11" x14ac:dyDescent="0.2">
      <c r="A12" s="38" t="s">
        <v>27</v>
      </c>
      <c r="B12" s="38">
        <v>24</v>
      </c>
      <c r="C12" s="38">
        <v>16</v>
      </c>
      <c r="D12" s="38">
        <v>59</v>
      </c>
      <c r="G12" s="92"/>
      <c r="I12" s="92"/>
      <c r="K12" s="92"/>
    </row>
    <row r="13" spans="1:11" x14ac:dyDescent="0.2">
      <c r="A13" s="38" t="s">
        <v>28</v>
      </c>
      <c r="B13" s="38">
        <v>30</v>
      </c>
      <c r="C13" s="38">
        <v>20</v>
      </c>
      <c r="D13" s="38">
        <v>72</v>
      </c>
      <c r="G13" s="92"/>
      <c r="I13" s="92"/>
      <c r="K13" s="92"/>
    </row>
    <row r="14" spans="1:11" x14ac:dyDescent="0.2">
      <c r="A14" s="38" t="s">
        <v>29</v>
      </c>
      <c r="B14" s="38">
        <v>51</v>
      </c>
      <c r="C14" s="38">
        <v>34</v>
      </c>
      <c r="D14" s="38">
        <v>158</v>
      </c>
      <c r="G14" s="92"/>
      <c r="I14" s="92"/>
      <c r="K14" s="92"/>
    </row>
    <row r="15" spans="1:11" x14ac:dyDescent="0.2">
      <c r="A15" s="38" t="s">
        <v>30</v>
      </c>
      <c r="B15" s="38">
        <v>68</v>
      </c>
      <c r="C15" s="38">
        <v>45</v>
      </c>
      <c r="D15" s="38">
        <v>184</v>
      </c>
      <c r="G15" s="92"/>
      <c r="I15" s="92"/>
      <c r="K15" s="92"/>
    </row>
    <row r="16" spans="1:11" x14ac:dyDescent="0.2">
      <c r="A16" s="38" t="s">
        <v>31</v>
      </c>
      <c r="B16" s="38">
        <v>51</v>
      </c>
      <c r="C16" s="38">
        <v>34</v>
      </c>
      <c r="D16" s="38">
        <v>158</v>
      </c>
      <c r="G16" s="92"/>
      <c r="I16" s="92"/>
      <c r="K16" s="92"/>
    </row>
    <row r="17" spans="1:8" x14ac:dyDescent="0.2">
      <c r="A17" s="38" t="s">
        <v>32</v>
      </c>
      <c r="B17" s="38">
        <v>45</v>
      </c>
      <c r="C17" s="38">
        <v>30</v>
      </c>
      <c r="D17" s="38">
        <v>180</v>
      </c>
    </row>
    <row r="18" spans="1:8" x14ac:dyDescent="0.2">
      <c r="A18" s="38" t="s">
        <v>33</v>
      </c>
      <c r="B18" s="38">
        <v>50</v>
      </c>
      <c r="C18" s="38">
        <v>33</v>
      </c>
      <c r="D18" s="38">
        <v>165</v>
      </c>
    </row>
    <row r="19" spans="1:8" x14ac:dyDescent="0.2">
      <c r="A19" s="38" t="s">
        <v>34</v>
      </c>
      <c r="B19" s="38">
        <v>58</v>
      </c>
      <c r="C19" s="38">
        <v>39</v>
      </c>
      <c r="D19" s="38">
        <v>179</v>
      </c>
    </row>
    <row r="20" spans="1:8" x14ac:dyDescent="0.2">
      <c r="A20" s="38" t="s">
        <v>35</v>
      </c>
      <c r="B20" s="38">
        <v>42</v>
      </c>
      <c r="C20" s="38">
        <v>28</v>
      </c>
      <c r="D20" s="38">
        <v>135</v>
      </c>
      <c r="G20" s="92" t="s">
        <v>419</v>
      </c>
      <c r="H20" s="92">
        <v>2021</v>
      </c>
    </row>
    <row r="21" spans="1:8" x14ac:dyDescent="0.2">
      <c r="A21" s="38" t="s">
        <v>36</v>
      </c>
      <c r="B21" s="38">
        <v>52</v>
      </c>
      <c r="C21" s="38">
        <v>35</v>
      </c>
      <c r="D21" s="38">
        <v>115</v>
      </c>
      <c r="G21" s="92" t="s">
        <v>10</v>
      </c>
      <c r="H21" s="92">
        <v>1.83</v>
      </c>
    </row>
    <row r="22" spans="1:8" x14ac:dyDescent="0.2">
      <c r="A22" s="38" t="s">
        <v>37</v>
      </c>
      <c r="B22" s="38">
        <v>30</v>
      </c>
      <c r="C22" s="38">
        <v>20</v>
      </c>
      <c r="D22" s="38">
        <v>93</v>
      </c>
      <c r="G22" s="92" t="s">
        <v>11</v>
      </c>
      <c r="H22" s="92">
        <v>3.47</v>
      </c>
    </row>
    <row r="23" spans="1:8" x14ac:dyDescent="0.2">
      <c r="A23" s="38" t="s">
        <v>38</v>
      </c>
      <c r="B23" s="38">
        <v>23</v>
      </c>
      <c r="C23" s="38">
        <v>16</v>
      </c>
      <c r="D23" s="38">
        <v>75</v>
      </c>
      <c r="G23" s="92" t="s">
        <v>12</v>
      </c>
      <c r="H23" s="92">
        <v>3.47</v>
      </c>
    </row>
    <row r="24" spans="1:8" x14ac:dyDescent="0.2">
      <c r="A24" s="38" t="s">
        <v>39</v>
      </c>
      <c r="B24" s="194">
        <v>46</v>
      </c>
      <c r="C24" s="194">
        <v>31</v>
      </c>
      <c r="D24" s="194">
        <v>176</v>
      </c>
    </row>
    <row r="25" spans="1:8" x14ac:dyDescent="0.2">
      <c r="A25" s="38" t="s">
        <v>40</v>
      </c>
      <c r="B25" s="38">
        <v>57</v>
      </c>
      <c r="C25" s="38">
        <v>38</v>
      </c>
      <c r="D25" s="38">
        <v>127</v>
      </c>
    </row>
    <row r="26" spans="1:8" x14ac:dyDescent="0.2">
      <c r="A26" s="38" t="s">
        <v>41</v>
      </c>
      <c r="B26" s="38">
        <v>57</v>
      </c>
      <c r="C26" s="38">
        <v>38</v>
      </c>
      <c r="D26" s="38">
        <v>145</v>
      </c>
    </row>
    <row r="27" spans="1:8" x14ac:dyDescent="0.2">
      <c r="A27" s="38" t="s">
        <v>42</v>
      </c>
      <c r="B27" s="38">
        <v>53</v>
      </c>
      <c r="C27" s="38">
        <v>36</v>
      </c>
      <c r="D27" s="38">
        <v>132</v>
      </c>
    </row>
    <row r="28" spans="1:8" x14ac:dyDescent="0.2">
      <c r="A28" s="38" t="s">
        <v>43</v>
      </c>
      <c r="B28" s="38">
        <v>51</v>
      </c>
      <c r="C28" s="38">
        <v>34</v>
      </c>
      <c r="D28" s="38">
        <v>84</v>
      </c>
    </row>
    <row r="29" spans="1:8" x14ac:dyDescent="0.2">
      <c r="A29" s="38" t="s">
        <v>44</v>
      </c>
      <c r="B29" s="38">
        <v>52</v>
      </c>
      <c r="C29" s="38">
        <v>35</v>
      </c>
      <c r="D29" s="38">
        <v>106</v>
      </c>
    </row>
    <row r="30" spans="1:8" x14ac:dyDescent="0.2">
      <c r="A30" s="38" t="s">
        <v>45</v>
      </c>
      <c r="B30" s="38">
        <v>22</v>
      </c>
      <c r="C30" s="38">
        <v>15</v>
      </c>
      <c r="D30" s="38">
        <v>90</v>
      </c>
    </row>
    <row r="31" spans="1:8" x14ac:dyDescent="0.2">
      <c r="A31" s="38" t="s">
        <v>46</v>
      </c>
      <c r="B31" s="38">
        <v>38</v>
      </c>
      <c r="C31" s="38">
        <v>25</v>
      </c>
      <c r="D31" s="38">
        <v>174</v>
      </c>
    </row>
    <row r="32" spans="1:8" x14ac:dyDescent="0.2">
      <c r="A32" s="38" t="s">
        <v>47</v>
      </c>
      <c r="B32" s="194">
        <v>36</v>
      </c>
      <c r="C32" s="194">
        <v>24</v>
      </c>
      <c r="D32" s="194">
        <v>138</v>
      </c>
    </row>
    <row r="33" spans="1:4" x14ac:dyDescent="0.2">
      <c r="A33" s="38" t="s">
        <v>48</v>
      </c>
      <c r="B33" s="38">
        <v>44</v>
      </c>
      <c r="C33" s="38">
        <v>29</v>
      </c>
      <c r="D33" s="194">
        <v>154</v>
      </c>
    </row>
    <row r="34" spans="1:4" x14ac:dyDescent="0.2">
      <c r="A34" s="38" t="s">
        <v>49</v>
      </c>
      <c r="B34" s="194">
        <v>41</v>
      </c>
      <c r="C34" s="194">
        <v>28</v>
      </c>
      <c r="D34" s="194">
        <v>131</v>
      </c>
    </row>
    <row r="35" spans="1:4" x14ac:dyDescent="0.2">
      <c r="A35" s="38" t="s">
        <v>50</v>
      </c>
      <c r="B35" s="38">
        <v>74</v>
      </c>
      <c r="C35" s="38">
        <v>49</v>
      </c>
      <c r="D35" s="38">
        <v>145</v>
      </c>
    </row>
    <row r="36" spans="1:4" x14ac:dyDescent="0.2">
      <c r="A36" s="38" t="s">
        <v>407</v>
      </c>
      <c r="B36" s="194">
        <v>36</v>
      </c>
      <c r="C36" s="194">
        <v>24</v>
      </c>
      <c r="D36" s="194">
        <v>150</v>
      </c>
    </row>
    <row r="37" spans="1:4" x14ac:dyDescent="0.2">
      <c r="A37" s="38" t="s">
        <v>51</v>
      </c>
      <c r="B37" s="194">
        <v>30</v>
      </c>
      <c r="C37" s="194">
        <v>20</v>
      </c>
      <c r="D37" s="194">
        <v>185</v>
      </c>
    </row>
    <row r="38" spans="1:4" ht="12.75" customHeight="1" x14ac:dyDescent="0.2">
      <c r="A38" s="38" t="s">
        <v>52</v>
      </c>
      <c r="B38" s="194">
        <v>58</v>
      </c>
      <c r="C38" s="194">
        <v>39</v>
      </c>
      <c r="D38" s="194">
        <v>217</v>
      </c>
    </row>
    <row r="39" spans="1:4" x14ac:dyDescent="0.2">
      <c r="A39" s="38" t="s">
        <v>53</v>
      </c>
      <c r="B39" s="194">
        <v>48</v>
      </c>
      <c r="C39" s="194">
        <v>32</v>
      </c>
      <c r="D39" s="194">
        <v>112</v>
      </c>
    </row>
    <row r="40" spans="1:4" x14ac:dyDescent="0.2">
      <c r="A40" s="38" t="s">
        <v>54</v>
      </c>
      <c r="B40" s="38">
        <v>47</v>
      </c>
      <c r="C40" s="38">
        <v>32</v>
      </c>
      <c r="D40" s="38">
        <v>93</v>
      </c>
    </row>
    <row r="41" spans="1:4" x14ac:dyDescent="0.2">
      <c r="A41" s="38" t="s">
        <v>55</v>
      </c>
      <c r="B41" s="194">
        <v>59</v>
      </c>
      <c r="C41" s="194">
        <v>40</v>
      </c>
      <c r="D41" s="194">
        <v>166</v>
      </c>
    </row>
    <row r="42" spans="1:4" x14ac:dyDescent="0.2">
      <c r="A42" s="38" t="s">
        <v>56</v>
      </c>
      <c r="B42" s="38">
        <v>58</v>
      </c>
      <c r="C42" s="38">
        <v>39</v>
      </c>
      <c r="D42" s="38">
        <v>143</v>
      </c>
    </row>
    <row r="43" spans="1:4" x14ac:dyDescent="0.2">
      <c r="A43" s="38" t="s">
        <v>247</v>
      </c>
      <c r="B43" s="38">
        <v>28</v>
      </c>
      <c r="C43" s="38">
        <v>14</v>
      </c>
      <c r="D43" s="38">
        <v>20</v>
      </c>
    </row>
    <row r="44" spans="1:4" x14ac:dyDescent="0.2">
      <c r="A44" s="38" t="s">
        <v>57</v>
      </c>
      <c r="B44" s="38">
        <v>45</v>
      </c>
      <c r="C44" s="38">
        <v>30</v>
      </c>
      <c r="D44" s="38">
        <v>177</v>
      </c>
    </row>
    <row r="45" spans="1:4" x14ac:dyDescent="0.2">
      <c r="A45" s="38" t="s">
        <v>58</v>
      </c>
      <c r="B45" s="38">
        <v>65</v>
      </c>
      <c r="C45" s="38">
        <v>44</v>
      </c>
      <c r="D45" s="38">
        <v>305</v>
      </c>
    </row>
    <row r="46" spans="1:4" x14ac:dyDescent="0.2">
      <c r="A46" s="38" t="s">
        <v>59</v>
      </c>
      <c r="B46" s="38">
        <v>48</v>
      </c>
      <c r="C46" s="38">
        <v>32</v>
      </c>
      <c r="D46" s="38">
        <v>160</v>
      </c>
    </row>
    <row r="47" spans="1:4" x14ac:dyDescent="0.2">
      <c r="A47" s="38" t="s">
        <v>60</v>
      </c>
      <c r="B47" s="38">
        <v>44</v>
      </c>
      <c r="C47" s="38">
        <v>29</v>
      </c>
      <c r="D47" s="38">
        <v>97</v>
      </c>
    </row>
    <row r="48" spans="1:4" x14ac:dyDescent="0.2">
      <c r="A48" s="38" t="s">
        <v>61</v>
      </c>
      <c r="B48" s="38">
        <v>44</v>
      </c>
      <c r="C48" s="38">
        <v>29</v>
      </c>
      <c r="D48" s="38">
        <v>119</v>
      </c>
    </row>
    <row r="49" spans="1:4" x14ac:dyDescent="0.2">
      <c r="A49" s="38" t="s">
        <v>62</v>
      </c>
      <c r="B49" s="38">
        <v>50</v>
      </c>
      <c r="C49" s="38">
        <v>33</v>
      </c>
      <c r="D49" s="38">
        <v>91</v>
      </c>
    </row>
    <row r="50" spans="1:4" x14ac:dyDescent="0.2">
      <c r="A50" s="38" t="s">
        <v>63</v>
      </c>
      <c r="B50" s="38">
        <v>29</v>
      </c>
      <c r="C50" s="38">
        <v>20</v>
      </c>
      <c r="D50" s="38">
        <v>85</v>
      </c>
    </row>
    <row r="51" spans="1:4" x14ac:dyDescent="0.2">
      <c r="A51" s="38" t="s">
        <v>64</v>
      </c>
      <c r="B51" s="38">
        <v>34</v>
      </c>
      <c r="C51" s="38">
        <v>23</v>
      </c>
      <c r="D51" s="38">
        <v>69</v>
      </c>
    </row>
    <row r="52" spans="1:4" x14ac:dyDescent="0.2">
      <c r="A52" s="38" t="s">
        <v>65</v>
      </c>
      <c r="B52" s="38">
        <v>50</v>
      </c>
      <c r="C52" s="38">
        <v>33</v>
      </c>
      <c r="D52" s="38">
        <v>136</v>
      </c>
    </row>
    <row r="53" spans="1:4" ht="12.75" customHeight="1" x14ac:dyDescent="0.2">
      <c r="A53" s="38" t="s">
        <v>66</v>
      </c>
      <c r="B53" s="38">
        <v>53</v>
      </c>
      <c r="C53" s="38">
        <v>36</v>
      </c>
      <c r="D53" s="38">
        <v>115</v>
      </c>
    </row>
    <row r="54" spans="1:4" x14ac:dyDescent="0.2">
      <c r="A54" s="38" t="s">
        <v>67</v>
      </c>
      <c r="B54" s="38">
        <v>46</v>
      </c>
      <c r="C54" s="38">
        <v>31</v>
      </c>
      <c r="D54" s="38">
        <v>101</v>
      </c>
    </row>
    <row r="55" spans="1:4" x14ac:dyDescent="0.2">
      <c r="A55" s="38" t="s">
        <v>68</v>
      </c>
      <c r="B55" s="38">
        <v>58</v>
      </c>
      <c r="C55" s="38">
        <v>39</v>
      </c>
      <c r="D55" s="38">
        <v>152</v>
      </c>
    </row>
    <row r="56" spans="1:4" ht="38.25" x14ac:dyDescent="0.2">
      <c r="A56" s="38" t="s">
        <v>69</v>
      </c>
      <c r="B56" s="38">
        <v>58</v>
      </c>
      <c r="C56" s="38">
        <v>39</v>
      </c>
      <c r="D56" s="38">
        <v>152</v>
      </c>
    </row>
    <row r="57" spans="1:4" x14ac:dyDescent="0.2">
      <c r="A57" s="38" t="s">
        <v>70</v>
      </c>
      <c r="B57" s="38">
        <v>51</v>
      </c>
      <c r="C57" s="38">
        <v>34</v>
      </c>
      <c r="D57" s="38">
        <v>96</v>
      </c>
    </row>
    <row r="58" spans="1:4" x14ac:dyDescent="0.2">
      <c r="A58" s="38" t="s">
        <v>71</v>
      </c>
      <c r="B58" s="38">
        <v>44</v>
      </c>
      <c r="C58" s="38">
        <v>29</v>
      </c>
      <c r="D58" s="38">
        <v>115</v>
      </c>
    </row>
    <row r="59" spans="1:4" x14ac:dyDescent="0.2">
      <c r="A59" s="38" t="s">
        <v>72</v>
      </c>
      <c r="B59" s="38">
        <v>52</v>
      </c>
      <c r="C59" s="38">
        <v>35</v>
      </c>
      <c r="D59" s="38">
        <v>183</v>
      </c>
    </row>
    <row r="60" spans="1:4" x14ac:dyDescent="0.2">
      <c r="A60" s="38" t="s">
        <v>73</v>
      </c>
      <c r="B60" s="194">
        <v>40</v>
      </c>
      <c r="C60" s="194">
        <v>27</v>
      </c>
      <c r="D60" s="194">
        <v>161</v>
      </c>
    </row>
    <row r="61" spans="1:4" x14ac:dyDescent="0.2">
      <c r="A61" s="38" t="s">
        <v>74</v>
      </c>
      <c r="B61" s="38">
        <v>35</v>
      </c>
      <c r="C61" s="38">
        <v>24</v>
      </c>
      <c r="D61" s="38">
        <v>88</v>
      </c>
    </row>
    <row r="62" spans="1:4" x14ac:dyDescent="0.2">
      <c r="A62" s="38" t="s">
        <v>75</v>
      </c>
      <c r="B62" s="38">
        <v>46</v>
      </c>
      <c r="C62" s="38">
        <v>31</v>
      </c>
      <c r="D62" s="38">
        <v>148</v>
      </c>
    </row>
    <row r="63" spans="1:4" x14ac:dyDescent="0.2">
      <c r="A63" s="38" t="s">
        <v>76</v>
      </c>
      <c r="B63" s="38">
        <v>45</v>
      </c>
      <c r="C63" s="38">
        <v>30</v>
      </c>
      <c r="D63" s="38">
        <v>177</v>
      </c>
    </row>
    <row r="64" spans="1:4" x14ac:dyDescent="0.2">
      <c r="A64" s="38" t="s">
        <v>77</v>
      </c>
      <c r="B64" s="38">
        <v>46</v>
      </c>
      <c r="C64" s="38">
        <v>31</v>
      </c>
      <c r="D64" s="38">
        <v>132</v>
      </c>
    </row>
    <row r="65" spans="1:4" x14ac:dyDescent="0.2">
      <c r="A65" s="38" t="s">
        <v>78</v>
      </c>
      <c r="B65" s="38">
        <v>36</v>
      </c>
      <c r="C65" s="38">
        <v>24</v>
      </c>
      <c r="D65" s="38">
        <v>135</v>
      </c>
    </row>
    <row r="66" spans="1:4" x14ac:dyDescent="0.2">
      <c r="A66" s="38" t="s">
        <v>79</v>
      </c>
      <c r="B66" s="38">
        <v>62</v>
      </c>
      <c r="C66" s="38">
        <v>41</v>
      </c>
      <c r="D66" s="38">
        <v>224</v>
      </c>
    </row>
    <row r="67" spans="1:4" x14ac:dyDescent="0.2">
      <c r="A67" s="38" t="s">
        <v>80</v>
      </c>
      <c r="B67" s="38">
        <v>45</v>
      </c>
      <c r="C67" s="38">
        <v>30</v>
      </c>
      <c r="D67" s="38">
        <v>115</v>
      </c>
    </row>
    <row r="68" spans="1:4" x14ac:dyDescent="0.2">
      <c r="A68" s="38" t="s">
        <v>81</v>
      </c>
      <c r="B68" s="38">
        <v>34</v>
      </c>
      <c r="C68" s="38">
        <v>23</v>
      </c>
      <c r="D68" s="38">
        <v>90</v>
      </c>
    </row>
    <row r="69" spans="1:4" x14ac:dyDescent="0.2">
      <c r="A69" s="38" t="s">
        <v>82</v>
      </c>
      <c r="B69" s="38">
        <v>46</v>
      </c>
      <c r="C69" s="38">
        <v>31</v>
      </c>
      <c r="D69" s="38">
        <v>118</v>
      </c>
    </row>
    <row r="70" spans="1:4" x14ac:dyDescent="0.2">
      <c r="A70" s="38" t="s">
        <v>83</v>
      </c>
      <c r="B70" s="38">
        <v>24</v>
      </c>
      <c r="C70" s="38">
        <v>16</v>
      </c>
      <c r="D70" s="38">
        <v>86</v>
      </c>
    </row>
    <row r="71" spans="1:4" x14ac:dyDescent="0.2">
      <c r="A71" s="38" t="s">
        <v>84</v>
      </c>
      <c r="B71" s="38">
        <v>45</v>
      </c>
      <c r="C71" s="38">
        <v>30</v>
      </c>
      <c r="D71" s="38">
        <v>177</v>
      </c>
    </row>
    <row r="72" spans="1:4" x14ac:dyDescent="0.2">
      <c r="A72" s="38" t="s">
        <v>85</v>
      </c>
      <c r="B72" s="38">
        <v>58</v>
      </c>
      <c r="C72" s="38">
        <v>39</v>
      </c>
      <c r="D72" s="38">
        <v>130</v>
      </c>
    </row>
    <row r="73" spans="1:4" x14ac:dyDescent="0.2">
      <c r="A73" s="38" t="s">
        <v>86</v>
      </c>
      <c r="B73" s="38">
        <v>48</v>
      </c>
      <c r="C73" s="38">
        <v>32</v>
      </c>
      <c r="D73" s="38">
        <v>101</v>
      </c>
    </row>
    <row r="74" spans="1:4" x14ac:dyDescent="0.2">
      <c r="A74" s="38" t="s">
        <v>418</v>
      </c>
      <c r="B74" s="38">
        <v>42</v>
      </c>
      <c r="C74" s="38">
        <v>28</v>
      </c>
      <c r="D74" s="38">
        <v>155</v>
      </c>
    </row>
    <row r="75" spans="1:4" x14ac:dyDescent="0.2">
      <c r="A75" s="38" t="s">
        <v>87</v>
      </c>
      <c r="B75" s="38">
        <v>32</v>
      </c>
      <c r="C75" s="38">
        <v>21</v>
      </c>
      <c r="D75" s="38">
        <v>85</v>
      </c>
    </row>
    <row r="76" spans="1:4" x14ac:dyDescent="0.2">
      <c r="A76" s="38" t="s">
        <v>88</v>
      </c>
      <c r="B76" s="38">
        <v>35</v>
      </c>
      <c r="C76" s="38">
        <v>24</v>
      </c>
      <c r="D76" s="38">
        <v>145</v>
      </c>
    </row>
    <row r="77" spans="1:4" x14ac:dyDescent="0.2">
      <c r="A77" s="38" t="s">
        <v>89</v>
      </c>
      <c r="B77" s="38">
        <v>50</v>
      </c>
      <c r="C77" s="38">
        <v>33</v>
      </c>
      <c r="D77" s="38">
        <v>146</v>
      </c>
    </row>
    <row r="78" spans="1:4" ht="12.75" customHeight="1" x14ac:dyDescent="0.2">
      <c r="A78" s="38" t="s">
        <v>90</v>
      </c>
      <c r="B78" s="38">
        <v>38</v>
      </c>
      <c r="C78" s="38">
        <v>25</v>
      </c>
      <c r="D78" s="38">
        <v>185</v>
      </c>
    </row>
    <row r="79" spans="1:4" x14ac:dyDescent="0.2">
      <c r="A79" s="38" t="s">
        <v>91</v>
      </c>
      <c r="B79" s="38">
        <v>32</v>
      </c>
      <c r="C79" s="38">
        <v>21</v>
      </c>
      <c r="D79" s="38">
        <v>85</v>
      </c>
    </row>
    <row r="80" spans="1:4" x14ac:dyDescent="0.2">
      <c r="A80" s="38" t="s">
        <v>92</v>
      </c>
      <c r="B80" s="38">
        <v>36</v>
      </c>
      <c r="C80" s="38">
        <v>24</v>
      </c>
      <c r="D80" s="38">
        <v>134</v>
      </c>
    </row>
    <row r="81" spans="1:4" x14ac:dyDescent="0.2">
      <c r="A81" s="38" t="s">
        <v>93</v>
      </c>
      <c r="B81" s="38">
        <v>33</v>
      </c>
      <c r="C81" s="38">
        <v>22</v>
      </c>
      <c r="D81" s="38">
        <v>196</v>
      </c>
    </row>
    <row r="82" spans="1:4" x14ac:dyDescent="0.2">
      <c r="A82" s="38" t="s">
        <v>94</v>
      </c>
      <c r="B82" s="194">
        <v>58</v>
      </c>
      <c r="C82" s="194">
        <v>39</v>
      </c>
      <c r="D82" s="194">
        <v>129</v>
      </c>
    </row>
    <row r="83" spans="1:4" x14ac:dyDescent="0.2">
      <c r="A83" s="38" t="s">
        <v>95</v>
      </c>
      <c r="B83" s="38">
        <v>47</v>
      </c>
      <c r="C83" s="38">
        <v>32</v>
      </c>
      <c r="D83" s="38">
        <v>108</v>
      </c>
    </row>
    <row r="84" spans="1:4" x14ac:dyDescent="0.2">
      <c r="A84" s="38" t="s">
        <v>96</v>
      </c>
      <c r="B84" s="38">
        <v>66</v>
      </c>
      <c r="C84" s="38">
        <v>44</v>
      </c>
      <c r="D84" s="38">
        <v>190</v>
      </c>
    </row>
    <row r="85" spans="1:4" x14ac:dyDescent="0.2">
      <c r="A85" s="38" t="s">
        <v>97</v>
      </c>
      <c r="B85" s="38">
        <v>45</v>
      </c>
      <c r="C85" s="38">
        <v>30</v>
      </c>
      <c r="D85" s="38">
        <v>158</v>
      </c>
    </row>
    <row r="86" spans="1:4" x14ac:dyDescent="0.2">
      <c r="A86" s="38" t="s">
        <v>98</v>
      </c>
      <c r="B86" s="38">
        <v>40</v>
      </c>
      <c r="C86" s="38">
        <v>27</v>
      </c>
      <c r="D86" s="38">
        <v>135</v>
      </c>
    </row>
    <row r="87" spans="1:4" x14ac:dyDescent="0.2">
      <c r="A87" s="38" t="s">
        <v>99</v>
      </c>
      <c r="B87" s="38">
        <v>40</v>
      </c>
      <c r="C87" s="38">
        <v>27</v>
      </c>
      <c r="D87" s="38">
        <v>135</v>
      </c>
    </row>
    <row r="88" spans="1:4" x14ac:dyDescent="0.2">
      <c r="A88" s="38" t="s">
        <v>100</v>
      </c>
      <c r="B88" s="38">
        <v>57</v>
      </c>
      <c r="C88" s="38">
        <v>38</v>
      </c>
      <c r="D88" s="38">
        <v>138</v>
      </c>
    </row>
    <row r="89" spans="1:4" x14ac:dyDescent="0.2">
      <c r="A89" s="38" t="s">
        <v>101</v>
      </c>
      <c r="B89" s="38">
        <v>66</v>
      </c>
      <c r="C89" s="38">
        <v>44</v>
      </c>
      <c r="D89" s="38">
        <v>233</v>
      </c>
    </row>
    <row r="90" spans="1:4" x14ac:dyDescent="0.2">
      <c r="A90" s="38" t="s">
        <v>102</v>
      </c>
      <c r="B90" s="38">
        <v>52</v>
      </c>
      <c r="C90" s="38">
        <v>35</v>
      </c>
      <c r="D90" s="38">
        <v>190</v>
      </c>
    </row>
    <row r="91" spans="1:4" x14ac:dyDescent="0.2">
      <c r="A91" s="38" t="s">
        <v>103</v>
      </c>
      <c r="B91" s="38">
        <v>24</v>
      </c>
      <c r="C91" s="38">
        <v>16</v>
      </c>
      <c r="D91" s="38">
        <v>95</v>
      </c>
    </row>
    <row r="92" spans="1:4" x14ac:dyDescent="0.2">
      <c r="A92" s="38" t="s">
        <v>104</v>
      </c>
      <c r="B92" s="38">
        <v>46</v>
      </c>
      <c r="C92" s="38">
        <v>31</v>
      </c>
      <c r="D92" s="38">
        <v>126</v>
      </c>
    </row>
    <row r="93" spans="1:4" x14ac:dyDescent="0.2">
      <c r="A93" s="38" t="s">
        <v>105</v>
      </c>
      <c r="B93" s="38">
        <v>38</v>
      </c>
      <c r="C93" s="38">
        <v>25</v>
      </c>
      <c r="D93" s="38">
        <v>94</v>
      </c>
    </row>
    <row r="94" spans="1:4" x14ac:dyDescent="0.2">
      <c r="A94" s="38" t="s">
        <v>106</v>
      </c>
      <c r="B94" s="38">
        <v>50</v>
      </c>
      <c r="C94" s="38">
        <v>33</v>
      </c>
      <c r="D94" s="38">
        <v>180</v>
      </c>
    </row>
    <row r="95" spans="1:4" x14ac:dyDescent="0.2">
      <c r="A95" s="38" t="s">
        <v>107</v>
      </c>
      <c r="B95" s="38">
        <v>47</v>
      </c>
      <c r="C95" s="38">
        <v>32</v>
      </c>
      <c r="D95" s="38">
        <v>142</v>
      </c>
    </row>
    <row r="96" spans="1:4" x14ac:dyDescent="0.2">
      <c r="A96" s="38" t="s">
        <v>108</v>
      </c>
      <c r="B96" s="38">
        <v>51</v>
      </c>
      <c r="C96" s="38">
        <v>34</v>
      </c>
      <c r="D96" s="38">
        <v>161</v>
      </c>
    </row>
    <row r="97" spans="1:4" x14ac:dyDescent="0.2">
      <c r="A97" s="38" t="s">
        <v>109</v>
      </c>
      <c r="B97" s="38">
        <v>50</v>
      </c>
      <c r="C97" s="38">
        <v>33</v>
      </c>
      <c r="D97" s="38">
        <v>140</v>
      </c>
    </row>
    <row r="98" spans="1:4" x14ac:dyDescent="0.2">
      <c r="A98" s="38" t="s">
        <v>110</v>
      </c>
      <c r="B98" s="38">
        <v>47</v>
      </c>
      <c r="C98" s="38">
        <v>32</v>
      </c>
      <c r="D98" s="38">
        <v>134</v>
      </c>
    </row>
    <row r="99" spans="1:4" x14ac:dyDescent="0.2">
      <c r="A99" s="38" t="s">
        <v>111</v>
      </c>
      <c r="B99" s="38">
        <v>30</v>
      </c>
      <c r="C99" s="38">
        <v>20</v>
      </c>
      <c r="D99" s="38">
        <v>105</v>
      </c>
    </row>
    <row r="100" spans="1:4" x14ac:dyDescent="0.2">
      <c r="A100" s="38" t="s">
        <v>112</v>
      </c>
      <c r="B100" s="38">
        <v>45</v>
      </c>
      <c r="C100" s="38">
        <v>30</v>
      </c>
      <c r="D100" s="38">
        <v>111</v>
      </c>
    </row>
    <row r="101" spans="1:4" x14ac:dyDescent="0.2">
      <c r="A101" s="38" t="s">
        <v>113</v>
      </c>
      <c r="B101" s="38">
        <v>56</v>
      </c>
      <c r="C101" s="38">
        <v>37</v>
      </c>
      <c r="D101" s="38">
        <v>149</v>
      </c>
    </row>
    <row r="102" spans="1:4" x14ac:dyDescent="0.2">
      <c r="A102" s="38" t="s">
        <v>114</v>
      </c>
      <c r="B102" s="194">
        <v>51</v>
      </c>
      <c r="C102" s="194">
        <v>34</v>
      </c>
      <c r="D102" s="194">
        <v>219</v>
      </c>
    </row>
    <row r="103" spans="1:4" x14ac:dyDescent="0.2">
      <c r="A103" s="38" t="s">
        <v>115</v>
      </c>
      <c r="B103" s="38">
        <v>27</v>
      </c>
      <c r="C103" s="38">
        <v>18</v>
      </c>
      <c r="D103" s="38">
        <v>74</v>
      </c>
    </row>
    <row r="104" spans="1:4" x14ac:dyDescent="0.2">
      <c r="A104" s="38" t="s">
        <v>116</v>
      </c>
      <c r="B104" s="38">
        <v>46</v>
      </c>
      <c r="C104" s="38">
        <v>31</v>
      </c>
      <c r="D104" s="38">
        <v>115</v>
      </c>
    </row>
    <row r="105" spans="1:4" x14ac:dyDescent="0.2">
      <c r="A105" s="38" t="s">
        <v>117</v>
      </c>
      <c r="B105" s="194">
        <v>62</v>
      </c>
      <c r="C105" s="194">
        <v>41</v>
      </c>
      <c r="D105" s="194">
        <v>215</v>
      </c>
    </row>
    <row r="106" spans="1:4" x14ac:dyDescent="0.2">
      <c r="A106" s="38" t="s">
        <v>118</v>
      </c>
      <c r="B106" s="38">
        <v>70</v>
      </c>
      <c r="C106" s="38">
        <v>47</v>
      </c>
      <c r="D106" s="38">
        <v>190</v>
      </c>
    </row>
    <row r="107" spans="1:4" x14ac:dyDescent="0.2">
      <c r="A107" s="38" t="s">
        <v>119</v>
      </c>
      <c r="B107" s="38">
        <v>28</v>
      </c>
      <c r="C107" s="38">
        <v>19</v>
      </c>
      <c r="D107" s="38">
        <v>92</v>
      </c>
    </row>
    <row r="108" spans="1:4" x14ac:dyDescent="0.2">
      <c r="A108" s="38" t="s">
        <v>120</v>
      </c>
      <c r="B108" s="194">
        <v>48</v>
      </c>
      <c r="C108" s="194">
        <v>32</v>
      </c>
      <c r="D108" s="194">
        <v>108</v>
      </c>
    </row>
    <row r="109" spans="1:4" x14ac:dyDescent="0.2">
      <c r="A109" s="38" t="s">
        <v>121</v>
      </c>
      <c r="B109" s="38">
        <v>23</v>
      </c>
      <c r="C109" s="38">
        <v>16</v>
      </c>
      <c r="D109" s="38">
        <v>57</v>
      </c>
    </row>
    <row r="110" spans="1:4" x14ac:dyDescent="0.2">
      <c r="A110" s="38" t="s">
        <v>122</v>
      </c>
      <c r="B110" s="38">
        <v>35</v>
      </c>
      <c r="C110" s="38">
        <v>24</v>
      </c>
      <c r="D110" s="38">
        <v>107</v>
      </c>
    </row>
    <row r="111" spans="1:4" x14ac:dyDescent="0.2">
      <c r="A111" s="38" t="s">
        <v>123</v>
      </c>
      <c r="B111" s="38">
        <v>46</v>
      </c>
      <c r="C111" s="38">
        <v>31</v>
      </c>
      <c r="D111" s="38">
        <v>228</v>
      </c>
    </row>
    <row r="112" spans="1:4" x14ac:dyDescent="0.2">
      <c r="A112" s="38" t="s">
        <v>124</v>
      </c>
      <c r="B112" s="194">
        <v>56</v>
      </c>
      <c r="C112" s="194">
        <v>37</v>
      </c>
      <c r="D112" s="194">
        <v>241</v>
      </c>
    </row>
    <row r="113" spans="1:4" x14ac:dyDescent="0.2">
      <c r="A113" s="38" t="s">
        <v>125</v>
      </c>
      <c r="B113" s="38">
        <v>33</v>
      </c>
      <c r="C113" s="38">
        <v>22</v>
      </c>
      <c r="D113" s="38">
        <v>96</v>
      </c>
    </row>
    <row r="114" spans="1:4" x14ac:dyDescent="0.2">
      <c r="A114" s="38" t="s">
        <v>126</v>
      </c>
      <c r="B114" s="38">
        <v>24</v>
      </c>
      <c r="C114" s="38">
        <v>16</v>
      </c>
      <c r="D114" s="38">
        <v>103</v>
      </c>
    </row>
    <row r="115" spans="1:4" x14ac:dyDescent="0.2">
      <c r="A115" s="38" t="s">
        <v>127</v>
      </c>
      <c r="B115" s="38">
        <v>35</v>
      </c>
      <c r="C115" s="38">
        <v>24</v>
      </c>
      <c r="D115" s="38">
        <v>76</v>
      </c>
    </row>
    <row r="116" spans="1:4" x14ac:dyDescent="0.2">
      <c r="A116" s="38" t="s">
        <v>128</v>
      </c>
      <c r="B116" s="38">
        <v>59</v>
      </c>
      <c r="C116" s="38">
        <v>40</v>
      </c>
      <c r="D116" s="38">
        <v>123</v>
      </c>
    </row>
    <row r="117" spans="1:4" x14ac:dyDescent="0.2">
      <c r="A117" s="38" t="s">
        <v>129</v>
      </c>
      <c r="B117" s="38">
        <v>63</v>
      </c>
      <c r="C117" s="38">
        <v>42</v>
      </c>
      <c r="D117" s="38">
        <v>135</v>
      </c>
    </row>
    <row r="118" spans="1:4" x14ac:dyDescent="0.2">
      <c r="A118" s="38" t="s">
        <v>130</v>
      </c>
      <c r="B118" s="194">
        <v>56</v>
      </c>
      <c r="C118" s="194">
        <v>37</v>
      </c>
      <c r="D118" s="194">
        <v>190</v>
      </c>
    </row>
    <row r="119" spans="1:4" x14ac:dyDescent="0.2">
      <c r="A119" s="38" t="s">
        <v>131</v>
      </c>
      <c r="B119" s="38">
        <v>26</v>
      </c>
      <c r="C119" s="38">
        <v>17</v>
      </c>
      <c r="D119" s="38">
        <v>109</v>
      </c>
    </row>
    <row r="120" spans="1:4" x14ac:dyDescent="0.2">
      <c r="A120" s="38" t="s">
        <v>132</v>
      </c>
      <c r="B120" s="38">
        <v>47</v>
      </c>
      <c r="C120" s="38">
        <v>32</v>
      </c>
      <c r="D120" s="38">
        <v>130</v>
      </c>
    </row>
    <row r="121" spans="1:4" x14ac:dyDescent="0.2">
      <c r="A121" s="38" t="s">
        <v>133</v>
      </c>
      <c r="B121" s="38">
        <v>34</v>
      </c>
      <c r="C121" s="38">
        <v>23</v>
      </c>
      <c r="D121" s="38">
        <v>87</v>
      </c>
    </row>
    <row r="122" spans="1:4" x14ac:dyDescent="0.2">
      <c r="A122" s="38" t="s">
        <v>134</v>
      </c>
      <c r="B122" s="38">
        <v>47</v>
      </c>
      <c r="C122" s="38">
        <v>32</v>
      </c>
      <c r="D122" s="38">
        <v>123</v>
      </c>
    </row>
    <row r="123" spans="1:4" x14ac:dyDescent="0.2">
      <c r="A123" s="38" t="s">
        <v>135</v>
      </c>
      <c r="B123" s="38">
        <v>34</v>
      </c>
      <c r="C123" s="38">
        <v>23</v>
      </c>
      <c r="D123" s="38">
        <v>88</v>
      </c>
    </row>
    <row r="124" spans="1:4" x14ac:dyDescent="0.2">
      <c r="A124" s="38" t="s">
        <v>136</v>
      </c>
      <c r="B124" s="38">
        <v>52</v>
      </c>
      <c r="C124" s="38">
        <v>35</v>
      </c>
      <c r="D124" s="38">
        <v>170</v>
      </c>
    </row>
    <row r="125" spans="1:4" x14ac:dyDescent="0.2">
      <c r="A125" s="38" t="s">
        <v>137</v>
      </c>
      <c r="B125" s="38">
        <v>38</v>
      </c>
      <c r="C125" s="38">
        <v>25</v>
      </c>
      <c r="D125" s="38">
        <v>120</v>
      </c>
    </row>
    <row r="126" spans="1:4" x14ac:dyDescent="0.2">
      <c r="A126" s="38" t="s">
        <v>138</v>
      </c>
      <c r="B126" s="38">
        <v>46</v>
      </c>
      <c r="C126" s="38">
        <v>31</v>
      </c>
      <c r="D126" s="38">
        <v>114</v>
      </c>
    </row>
    <row r="127" spans="1:4" x14ac:dyDescent="0.2">
      <c r="A127" s="38" t="s">
        <v>139</v>
      </c>
      <c r="B127" s="38">
        <v>42</v>
      </c>
      <c r="C127" s="38">
        <v>28</v>
      </c>
      <c r="D127" s="38">
        <v>129</v>
      </c>
    </row>
    <row r="128" spans="1:4" x14ac:dyDescent="0.2">
      <c r="A128" s="38" t="s">
        <v>140</v>
      </c>
      <c r="B128" s="38">
        <v>63</v>
      </c>
      <c r="C128" s="38">
        <v>42</v>
      </c>
      <c r="D128" s="38">
        <v>102</v>
      </c>
    </row>
    <row r="129" spans="1:4" x14ac:dyDescent="0.2">
      <c r="A129" s="38" t="s">
        <v>141</v>
      </c>
      <c r="B129" s="38">
        <v>39</v>
      </c>
      <c r="C129" s="38">
        <v>26</v>
      </c>
      <c r="D129" s="38">
        <v>105</v>
      </c>
    </row>
    <row r="130" spans="1:4" x14ac:dyDescent="0.2">
      <c r="A130" s="38" t="s">
        <v>142</v>
      </c>
      <c r="B130" s="38">
        <v>54</v>
      </c>
      <c r="C130" s="38">
        <v>36</v>
      </c>
      <c r="D130" s="38">
        <v>220</v>
      </c>
    </row>
    <row r="131" spans="1:4" x14ac:dyDescent="0.2">
      <c r="A131" s="38" t="s">
        <v>143</v>
      </c>
      <c r="B131" s="38">
        <v>29</v>
      </c>
      <c r="C131" s="38">
        <v>20</v>
      </c>
      <c r="D131" s="38">
        <v>95</v>
      </c>
    </row>
    <row r="132" spans="1:4" x14ac:dyDescent="0.2">
      <c r="A132" s="38" t="s">
        <v>144</v>
      </c>
      <c r="B132" s="38">
        <v>48</v>
      </c>
      <c r="C132" s="38">
        <v>32</v>
      </c>
      <c r="D132" s="38">
        <v>177</v>
      </c>
    </row>
    <row r="133" spans="1:4" x14ac:dyDescent="0.2">
      <c r="A133" s="38" t="s">
        <v>145</v>
      </c>
      <c r="B133" s="38">
        <v>33</v>
      </c>
      <c r="C133" s="38">
        <v>22</v>
      </c>
      <c r="D133" s="38">
        <v>116</v>
      </c>
    </row>
    <row r="134" spans="1:4" x14ac:dyDescent="0.2">
      <c r="A134" s="38" t="s">
        <v>146</v>
      </c>
      <c r="B134" s="38">
        <v>24</v>
      </c>
      <c r="C134" s="38">
        <v>16</v>
      </c>
      <c r="D134" s="38">
        <v>88</v>
      </c>
    </row>
    <row r="135" spans="1:4" x14ac:dyDescent="0.2">
      <c r="A135" s="38" t="s">
        <v>147</v>
      </c>
      <c r="B135" s="38">
        <v>42</v>
      </c>
      <c r="C135" s="38">
        <v>28</v>
      </c>
      <c r="D135" s="38">
        <v>180</v>
      </c>
    </row>
    <row r="136" spans="1:4" x14ac:dyDescent="0.2">
      <c r="A136" s="38" t="s">
        <v>148</v>
      </c>
      <c r="B136" s="38">
        <v>27</v>
      </c>
      <c r="C136" s="38">
        <v>18</v>
      </c>
      <c r="D136" s="38">
        <v>92</v>
      </c>
    </row>
    <row r="137" spans="1:4" x14ac:dyDescent="0.2">
      <c r="A137" s="38" t="s">
        <v>149</v>
      </c>
      <c r="B137" s="38">
        <v>29</v>
      </c>
      <c r="C137" s="38">
        <v>20</v>
      </c>
      <c r="D137" s="38">
        <v>94</v>
      </c>
    </row>
    <row r="138" spans="1:4" x14ac:dyDescent="0.2">
      <c r="A138" s="38" t="s">
        <v>150</v>
      </c>
      <c r="B138" s="38">
        <v>38</v>
      </c>
      <c r="C138" s="38">
        <v>25</v>
      </c>
      <c r="D138" s="38">
        <v>146</v>
      </c>
    </row>
    <row r="139" spans="1:4" x14ac:dyDescent="0.2">
      <c r="A139" s="38" t="s">
        <v>151</v>
      </c>
      <c r="B139" s="38">
        <v>35</v>
      </c>
      <c r="C139" s="38">
        <v>24</v>
      </c>
      <c r="D139" s="38">
        <v>155</v>
      </c>
    </row>
    <row r="140" spans="1:4" x14ac:dyDescent="0.2">
      <c r="A140" s="38" t="s">
        <v>152</v>
      </c>
      <c r="B140" s="38">
        <v>30</v>
      </c>
      <c r="C140" s="38">
        <v>20</v>
      </c>
      <c r="D140" s="38">
        <v>112</v>
      </c>
    </row>
    <row r="141" spans="1:4" x14ac:dyDescent="0.2">
      <c r="A141" s="38" t="s">
        <v>153</v>
      </c>
      <c r="B141" s="194">
        <v>36</v>
      </c>
      <c r="C141" s="194">
        <v>24</v>
      </c>
      <c r="D141" s="194">
        <v>126</v>
      </c>
    </row>
    <row r="142" spans="1:4" x14ac:dyDescent="0.2">
      <c r="A142" s="38" t="s">
        <v>154</v>
      </c>
      <c r="B142" s="38">
        <v>56</v>
      </c>
      <c r="C142" s="38">
        <v>37</v>
      </c>
      <c r="D142" s="38">
        <v>153</v>
      </c>
    </row>
    <row r="143" spans="1:4" x14ac:dyDescent="0.2">
      <c r="A143" s="38" t="s">
        <v>155</v>
      </c>
      <c r="B143" s="38">
        <v>36</v>
      </c>
      <c r="C143" s="38">
        <v>24</v>
      </c>
      <c r="D143" s="38">
        <v>81</v>
      </c>
    </row>
    <row r="144" spans="1:4" x14ac:dyDescent="0.2">
      <c r="A144" s="38" t="s">
        <v>156</v>
      </c>
      <c r="B144" s="38">
        <v>47</v>
      </c>
      <c r="C144" s="38">
        <v>32</v>
      </c>
      <c r="D144" s="38">
        <v>122</v>
      </c>
    </row>
    <row r="145" spans="1:4" x14ac:dyDescent="0.2">
      <c r="A145" s="38" t="s">
        <v>157</v>
      </c>
      <c r="B145" s="194">
        <v>42</v>
      </c>
      <c r="C145" s="38">
        <v>28</v>
      </c>
      <c r="D145" s="194">
        <v>131</v>
      </c>
    </row>
    <row r="146" spans="1:4" x14ac:dyDescent="0.2">
      <c r="A146" s="38" t="s">
        <v>158</v>
      </c>
      <c r="B146" s="38">
        <v>46</v>
      </c>
      <c r="C146" s="38">
        <v>31</v>
      </c>
      <c r="D146" s="38">
        <v>182</v>
      </c>
    </row>
    <row r="147" spans="1:4" x14ac:dyDescent="0.2">
      <c r="A147" s="38" t="s">
        <v>159</v>
      </c>
      <c r="B147" s="38">
        <v>80</v>
      </c>
      <c r="C147" s="38">
        <v>53</v>
      </c>
      <c r="D147" s="38">
        <v>182</v>
      </c>
    </row>
    <row r="148" spans="1:4" x14ac:dyDescent="0.2">
      <c r="A148" s="38" t="s">
        <v>160</v>
      </c>
      <c r="B148" s="38">
        <v>40</v>
      </c>
      <c r="C148" s="38">
        <v>27</v>
      </c>
      <c r="D148" s="38">
        <v>108</v>
      </c>
    </row>
    <row r="149" spans="1:4" x14ac:dyDescent="0.2">
      <c r="A149" s="38" t="s">
        <v>161</v>
      </c>
      <c r="B149" s="38">
        <v>60</v>
      </c>
      <c r="C149" s="38">
        <v>40</v>
      </c>
      <c r="D149" s="38">
        <v>200</v>
      </c>
    </row>
    <row r="150" spans="1:4" x14ac:dyDescent="0.2">
      <c r="A150" s="38" t="s">
        <v>162</v>
      </c>
      <c r="B150" s="38">
        <v>23</v>
      </c>
      <c r="C150" s="38">
        <v>16</v>
      </c>
      <c r="D150" s="38">
        <v>238</v>
      </c>
    </row>
    <row r="151" spans="1:4" x14ac:dyDescent="0.2">
      <c r="A151" s="38" t="s">
        <v>163</v>
      </c>
      <c r="B151" s="38">
        <v>34</v>
      </c>
      <c r="C151" s="38">
        <v>23</v>
      </c>
      <c r="D151" s="38">
        <v>122</v>
      </c>
    </row>
    <row r="152" spans="1:4" x14ac:dyDescent="0.2">
      <c r="A152" s="38" t="s">
        <v>164</v>
      </c>
      <c r="B152" s="38">
        <v>51</v>
      </c>
      <c r="C152" s="38">
        <v>34</v>
      </c>
      <c r="D152" s="38">
        <v>179</v>
      </c>
    </row>
    <row r="153" spans="1:4" x14ac:dyDescent="0.2">
      <c r="A153" s="38" t="s">
        <v>165</v>
      </c>
      <c r="B153" s="38">
        <v>39</v>
      </c>
      <c r="C153" s="38">
        <v>26</v>
      </c>
      <c r="D153" s="38">
        <v>111</v>
      </c>
    </row>
    <row r="154" spans="1:4" x14ac:dyDescent="0.2">
      <c r="A154" s="38" t="s">
        <v>166</v>
      </c>
      <c r="B154" s="38">
        <v>60</v>
      </c>
      <c r="C154" s="38">
        <v>40</v>
      </c>
      <c r="D154" s="38">
        <v>234</v>
      </c>
    </row>
    <row r="155" spans="1:4" x14ac:dyDescent="0.2">
      <c r="A155" s="38" t="s">
        <v>167</v>
      </c>
      <c r="B155" s="38">
        <v>38</v>
      </c>
      <c r="C155" s="38">
        <v>25</v>
      </c>
      <c r="D155" s="38">
        <v>108</v>
      </c>
    </row>
    <row r="156" spans="1:4" x14ac:dyDescent="0.2">
      <c r="A156" s="38" t="s">
        <v>168</v>
      </c>
      <c r="B156" s="38">
        <v>34</v>
      </c>
      <c r="C156" s="38">
        <v>23</v>
      </c>
      <c r="D156" s="38">
        <v>143</v>
      </c>
    </row>
    <row r="157" spans="1:4" x14ac:dyDescent="0.2">
      <c r="A157" s="38" t="s">
        <v>169</v>
      </c>
      <c r="B157" s="38">
        <v>33</v>
      </c>
      <c r="C157" s="38">
        <v>22</v>
      </c>
      <c r="D157" s="38">
        <v>116</v>
      </c>
    </row>
    <row r="158" spans="1:4" x14ac:dyDescent="0.2">
      <c r="A158" s="38" t="s">
        <v>170</v>
      </c>
      <c r="B158" s="38">
        <v>33</v>
      </c>
      <c r="C158" s="38">
        <v>22</v>
      </c>
      <c r="D158" s="38">
        <v>117</v>
      </c>
    </row>
    <row r="159" spans="1:4" x14ac:dyDescent="0.2">
      <c r="A159" s="38" t="s">
        <v>171</v>
      </c>
      <c r="B159" s="38">
        <v>30</v>
      </c>
      <c r="C159" s="38">
        <v>20</v>
      </c>
      <c r="D159" s="38">
        <v>84</v>
      </c>
    </row>
    <row r="160" spans="1:4" x14ac:dyDescent="0.2">
      <c r="A160" s="38" t="s">
        <v>172</v>
      </c>
      <c r="B160" s="38">
        <v>27</v>
      </c>
      <c r="C160" s="38">
        <v>18</v>
      </c>
      <c r="D160" s="38">
        <v>86</v>
      </c>
    </row>
    <row r="161" spans="1:4" x14ac:dyDescent="0.2">
      <c r="A161" s="38" t="s">
        <v>173</v>
      </c>
      <c r="B161" s="38">
        <v>29</v>
      </c>
      <c r="C161" s="38">
        <v>20</v>
      </c>
      <c r="D161" s="38">
        <v>109</v>
      </c>
    </row>
    <row r="162" spans="1:4" x14ac:dyDescent="0.2">
      <c r="A162" s="38" t="s">
        <v>174</v>
      </c>
      <c r="B162" s="38">
        <v>29</v>
      </c>
      <c r="C162" s="38">
        <v>20</v>
      </c>
      <c r="D162" s="38">
        <v>60</v>
      </c>
    </row>
    <row r="163" spans="1:4" x14ac:dyDescent="0.2">
      <c r="A163" s="38" t="s">
        <v>402</v>
      </c>
      <c r="B163" s="38">
        <v>36</v>
      </c>
      <c r="C163" s="38">
        <v>24</v>
      </c>
      <c r="D163" s="38">
        <v>102</v>
      </c>
    </row>
    <row r="164" spans="1:4" x14ac:dyDescent="0.2">
      <c r="A164" s="38" t="s">
        <v>175</v>
      </c>
      <c r="B164" s="38">
        <v>46</v>
      </c>
      <c r="C164" s="38">
        <v>31</v>
      </c>
      <c r="D164" s="38">
        <v>141</v>
      </c>
    </row>
    <row r="165" spans="1:4" x14ac:dyDescent="0.2">
      <c r="A165" s="38" t="s">
        <v>176</v>
      </c>
      <c r="B165" s="38">
        <v>32</v>
      </c>
      <c r="C165" s="38">
        <v>21</v>
      </c>
      <c r="D165" s="194">
        <v>92</v>
      </c>
    </row>
    <row r="166" spans="1:4" x14ac:dyDescent="0.2">
      <c r="A166" s="38" t="s">
        <v>177</v>
      </c>
      <c r="B166" s="194">
        <v>27</v>
      </c>
      <c r="C166" s="194">
        <v>18</v>
      </c>
      <c r="D166" s="194">
        <v>89</v>
      </c>
    </row>
    <row r="167" spans="1:4" x14ac:dyDescent="0.2">
      <c r="A167" s="38" t="s">
        <v>408</v>
      </c>
      <c r="B167" s="38">
        <v>28</v>
      </c>
      <c r="C167" s="38">
        <v>19</v>
      </c>
      <c r="D167" s="38">
        <v>84</v>
      </c>
    </row>
    <row r="168" spans="1:4" x14ac:dyDescent="0.2">
      <c r="A168" s="38" t="s">
        <v>401</v>
      </c>
      <c r="B168" s="38">
        <v>30</v>
      </c>
      <c r="C168" s="38">
        <v>20</v>
      </c>
      <c r="D168" s="38">
        <v>110</v>
      </c>
    </row>
    <row r="169" spans="1:4" x14ac:dyDescent="0.2">
      <c r="A169" s="38" t="s">
        <v>178</v>
      </c>
      <c r="B169" s="38">
        <v>26</v>
      </c>
      <c r="C169" s="38">
        <v>17</v>
      </c>
      <c r="D169" s="38">
        <v>114</v>
      </c>
    </row>
    <row r="170" spans="1:4" x14ac:dyDescent="0.2">
      <c r="A170" s="38" t="s">
        <v>179</v>
      </c>
      <c r="B170" s="38">
        <v>24</v>
      </c>
      <c r="C170" s="38">
        <v>16</v>
      </c>
      <c r="D170" s="38">
        <v>58</v>
      </c>
    </row>
    <row r="171" spans="1:4" x14ac:dyDescent="0.2">
      <c r="A171" s="38" t="s">
        <v>180</v>
      </c>
      <c r="B171" s="38">
        <v>36</v>
      </c>
      <c r="C171" s="38">
        <v>24</v>
      </c>
      <c r="D171" s="38">
        <v>130</v>
      </c>
    </row>
    <row r="172" spans="1:4" x14ac:dyDescent="0.2">
      <c r="A172" s="38" t="s">
        <v>181</v>
      </c>
      <c r="B172" s="38">
        <v>29</v>
      </c>
      <c r="C172" s="38">
        <v>20</v>
      </c>
      <c r="D172" s="38">
        <v>85</v>
      </c>
    </row>
    <row r="173" spans="1:4" x14ac:dyDescent="0.2">
      <c r="A173" s="38" t="s">
        <v>182</v>
      </c>
      <c r="B173" s="38">
        <v>34</v>
      </c>
      <c r="C173" s="38">
        <v>23</v>
      </c>
      <c r="D173" s="38">
        <v>75</v>
      </c>
    </row>
    <row r="174" spans="1:4" x14ac:dyDescent="0.2">
      <c r="A174" s="38" t="s">
        <v>409</v>
      </c>
      <c r="B174" s="38">
        <v>47</v>
      </c>
      <c r="C174" s="38">
        <v>32</v>
      </c>
      <c r="D174" s="38">
        <v>80</v>
      </c>
    </row>
    <row r="175" spans="1:4" x14ac:dyDescent="0.2">
      <c r="A175" s="38" t="s">
        <v>183</v>
      </c>
      <c r="B175" s="38">
        <v>38</v>
      </c>
      <c r="C175" s="38">
        <v>25</v>
      </c>
      <c r="D175" s="38">
        <v>234</v>
      </c>
    </row>
    <row r="176" spans="1:4" x14ac:dyDescent="0.2">
      <c r="A176" s="38" t="s">
        <v>184</v>
      </c>
      <c r="B176" s="38">
        <v>48</v>
      </c>
      <c r="C176" s="38">
        <v>32</v>
      </c>
      <c r="D176" s="38">
        <v>179</v>
      </c>
    </row>
    <row r="177" spans="1:4" x14ac:dyDescent="0.2">
      <c r="A177" s="38" t="s">
        <v>185</v>
      </c>
      <c r="B177" s="38">
        <v>48</v>
      </c>
      <c r="C177" s="38">
        <v>32</v>
      </c>
      <c r="D177" s="38">
        <v>80</v>
      </c>
    </row>
    <row r="178" spans="1:4" x14ac:dyDescent="0.2">
      <c r="A178" s="38" t="s">
        <v>186</v>
      </c>
      <c r="B178" s="38">
        <v>50</v>
      </c>
      <c r="C178" s="38">
        <v>33</v>
      </c>
      <c r="D178" s="38">
        <v>168</v>
      </c>
    </row>
    <row r="179" spans="1:4" x14ac:dyDescent="0.2">
      <c r="A179" s="38" t="s">
        <v>187</v>
      </c>
      <c r="B179" s="194">
        <v>66</v>
      </c>
      <c r="C179" s="194">
        <v>44</v>
      </c>
      <c r="D179" s="194">
        <v>186</v>
      </c>
    </row>
    <row r="180" spans="1:4" x14ac:dyDescent="0.2">
      <c r="A180" s="38" t="s">
        <v>188</v>
      </c>
      <c r="B180" s="194">
        <v>64</v>
      </c>
      <c r="C180" s="194">
        <v>43</v>
      </c>
      <c r="D180" s="194">
        <v>180</v>
      </c>
    </row>
    <row r="181" spans="1:4" x14ac:dyDescent="0.2">
      <c r="A181" s="38" t="s">
        <v>189</v>
      </c>
      <c r="B181" s="194">
        <v>42</v>
      </c>
      <c r="C181" s="194">
        <v>28</v>
      </c>
      <c r="D181" s="194">
        <v>190</v>
      </c>
    </row>
    <row r="182" spans="1:4" x14ac:dyDescent="0.2">
      <c r="A182" s="38" t="s">
        <v>190</v>
      </c>
      <c r="B182" s="38">
        <v>20</v>
      </c>
      <c r="C182" s="38">
        <v>13</v>
      </c>
      <c r="D182" s="38">
        <v>74</v>
      </c>
    </row>
    <row r="183" spans="1:4" x14ac:dyDescent="0.2">
      <c r="A183" s="38" t="s">
        <v>191</v>
      </c>
      <c r="B183" s="38">
        <v>48</v>
      </c>
      <c r="C183" s="38">
        <v>32</v>
      </c>
      <c r="D183" s="38">
        <v>161</v>
      </c>
    </row>
    <row r="184" spans="1:4" x14ac:dyDescent="0.2">
      <c r="A184" s="38" t="s">
        <v>192</v>
      </c>
      <c r="B184" s="38">
        <v>45</v>
      </c>
      <c r="C184" s="38">
        <v>30</v>
      </c>
      <c r="D184" s="38">
        <v>140</v>
      </c>
    </row>
    <row r="185" spans="1:4" x14ac:dyDescent="0.2">
      <c r="A185" s="38" t="s">
        <v>193</v>
      </c>
      <c r="B185" s="38">
        <v>54</v>
      </c>
      <c r="C185" s="38">
        <v>36</v>
      </c>
      <c r="D185" s="38">
        <v>197</v>
      </c>
    </row>
    <row r="186" spans="1:4" x14ac:dyDescent="0.2">
      <c r="A186" s="38" t="s">
        <v>194</v>
      </c>
      <c r="B186" s="38">
        <v>24</v>
      </c>
      <c r="C186" s="38">
        <v>16</v>
      </c>
      <c r="D186" s="38">
        <v>85</v>
      </c>
    </row>
    <row r="187" spans="1:4" x14ac:dyDescent="0.2">
      <c r="A187" s="38" t="s">
        <v>195</v>
      </c>
      <c r="B187" s="38">
        <v>33</v>
      </c>
      <c r="C187" s="38">
        <v>22</v>
      </c>
      <c r="D187" s="38">
        <v>95</v>
      </c>
    </row>
    <row r="188" spans="1:4" x14ac:dyDescent="0.2">
      <c r="A188" s="38" t="s">
        <v>196</v>
      </c>
      <c r="B188" s="38">
        <v>34</v>
      </c>
      <c r="C188" s="38">
        <v>23</v>
      </c>
      <c r="D188" s="38">
        <v>118</v>
      </c>
    </row>
    <row r="189" spans="1:4" x14ac:dyDescent="0.2">
      <c r="A189" s="38" t="s">
        <v>197</v>
      </c>
      <c r="B189" s="38">
        <v>40</v>
      </c>
      <c r="C189" s="38">
        <v>27</v>
      </c>
      <c r="D189" s="38">
        <v>115</v>
      </c>
    </row>
    <row r="190" spans="1:4" x14ac:dyDescent="0.2">
      <c r="A190" s="38" t="s">
        <v>198</v>
      </c>
      <c r="B190" s="38">
        <v>40</v>
      </c>
      <c r="C190" s="38">
        <v>27</v>
      </c>
      <c r="D190" s="38">
        <v>118</v>
      </c>
    </row>
    <row r="191" spans="1:4" x14ac:dyDescent="0.2">
      <c r="A191" s="38" t="s">
        <v>199</v>
      </c>
      <c r="B191" s="38">
        <v>35</v>
      </c>
      <c r="C191" s="38">
        <v>24</v>
      </c>
      <c r="D191" s="38">
        <v>121</v>
      </c>
    </row>
    <row r="192" spans="1:4" x14ac:dyDescent="0.2">
      <c r="A192" s="38" t="s">
        <v>200</v>
      </c>
      <c r="B192" s="38">
        <v>34</v>
      </c>
      <c r="C192" s="38">
        <v>23</v>
      </c>
      <c r="D192" s="38">
        <v>115</v>
      </c>
    </row>
    <row r="193" spans="1:4" x14ac:dyDescent="0.2">
      <c r="A193" s="38" t="s">
        <v>201</v>
      </c>
      <c r="B193" s="38">
        <v>42</v>
      </c>
      <c r="C193" s="38">
        <v>28</v>
      </c>
      <c r="D193" s="38">
        <v>100</v>
      </c>
    </row>
    <row r="194" spans="1:4" x14ac:dyDescent="0.2">
      <c r="A194" s="38" t="s">
        <v>202</v>
      </c>
      <c r="B194" s="38">
        <v>45</v>
      </c>
      <c r="C194" s="38">
        <v>30</v>
      </c>
      <c r="D194" s="38">
        <v>177</v>
      </c>
    </row>
    <row r="195" spans="1:4" x14ac:dyDescent="0.2">
      <c r="A195" s="38" t="s">
        <v>203</v>
      </c>
      <c r="B195" s="38">
        <v>45</v>
      </c>
      <c r="C195" s="38">
        <v>30</v>
      </c>
      <c r="D195" s="38">
        <v>177</v>
      </c>
    </row>
    <row r="196" spans="1:4" x14ac:dyDescent="0.2">
      <c r="A196" s="38" t="s">
        <v>204</v>
      </c>
      <c r="B196" s="38">
        <v>45</v>
      </c>
      <c r="C196" s="38">
        <v>30</v>
      </c>
      <c r="D196" s="38">
        <v>177</v>
      </c>
    </row>
    <row r="197" spans="1:4" x14ac:dyDescent="0.2">
      <c r="A197" s="38" t="s">
        <v>205</v>
      </c>
      <c r="B197" s="38">
        <v>33</v>
      </c>
      <c r="C197" s="38">
        <v>22</v>
      </c>
      <c r="D197" s="38">
        <v>195</v>
      </c>
    </row>
    <row r="198" spans="1:4" x14ac:dyDescent="0.2">
      <c r="A198" s="38" t="s">
        <v>206</v>
      </c>
      <c r="B198" s="38">
        <v>27</v>
      </c>
      <c r="C198" s="38">
        <v>18</v>
      </c>
      <c r="D198" s="38">
        <v>112</v>
      </c>
    </row>
    <row r="199" spans="1:4" x14ac:dyDescent="0.2">
      <c r="A199" s="38" t="s">
        <v>403</v>
      </c>
      <c r="B199" s="38">
        <v>29</v>
      </c>
      <c r="C199" s="38">
        <v>20</v>
      </c>
      <c r="D199" s="38">
        <v>124</v>
      </c>
    </row>
    <row r="200" spans="1:4" x14ac:dyDescent="0.2">
      <c r="A200" s="38" t="s">
        <v>207</v>
      </c>
      <c r="B200" s="38">
        <v>22</v>
      </c>
      <c r="C200" s="38">
        <v>15</v>
      </c>
      <c r="D200" s="38">
        <v>94</v>
      </c>
    </row>
    <row r="201" spans="1:4" x14ac:dyDescent="0.2">
      <c r="A201" s="38" t="s">
        <v>208</v>
      </c>
      <c r="B201" s="38">
        <v>34</v>
      </c>
      <c r="C201" s="38">
        <v>23</v>
      </c>
      <c r="D201" s="38">
        <v>150</v>
      </c>
    </row>
    <row r="202" spans="1:4" x14ac:dyDescent="0.2">
      <c r="A202" s="38" t="s">
        <v>209</v>
      </c>
      <c r="B202" s="38">
        <v>45</v>
      </c>
      <c r="C202" s="38">
        <v>30</v>
      </c>
      <c r="D202" s="38">
        <v>177</v>
      </c>
    </row>
    <row r="203" spans="1:4" x14ac:dyDescent="0.2">
      <c r="A203" s="38" t="s">
        <v>210</v>
      </c>
      <c r="B203" s="38">
        <v>38</v>
      </c>
      <c r="C203" s="38">
        <v>25</v>
      </c>
      <c r="D203" s="38">
        <v>140</v>
      </c>
    </row>
    <row r="204" spans="1:4" x14ac:dyDescent="0.2">
      <c r="A204" s="38" t="s">
        <v>211</v>
      </c>
      <c r="B204" s="38">
        <v>27</v>
      </c>
      <c r="C204" s="38">
        <v>18</v>
      </c>
      <c r="D204" s="38">
        <v>118</v>
      </c>
    </row>
    <row r="205" spans="1:4" x14ac:dyDescent="0.2">
      <c r="A205" s="38" t="s">
        <v>212</v>
      </c>
      <c r="B205" s="38">
        <v>46</v>
      </c>
      <c r="C205" s="38">
        <v>31</v>
      </c>
      <c r="D205" s="38">
        <v>143</v>
      </c>
    </row>
    <row r="206" spans="1:4" x14ac:dyDescent="0.2">
      <c r="A206" s="38" t="s">
        <v>213</v>
      </c>
      <c r="B206" s="38">
        <v>47</v>
      </c>
      <c r="C206" s="38">
        <v>32</v>
      </c>
      <c r="D206" s="38">
        <v>201</v>
      </c>
    </row>
    <row r="207" spans="1:4" x14ac:dyDescent="0.2">
      <c r="A207" s="38" t="s">
        <v>214</v>
      </c>
      <c r="B207" s="38">
        <v>38</v>
      </c>
      <c r="C207" s="38">
        <v>25</v>
      </c>
      <c r="D207" s="38">
        <v>110</v>
      </c>
    </row>
    <row r="208" spans="1:4" x14ac:dyDescent="0.2">
      <c r="A208" s="38" t="s">
        <v>215</v>
      </c>
      <c r="B208" s="38">
        <v>39</v>
      </c>
      <c r="C208" s="38">
        <v>26</v>
      </c>
      <c r="D208" s="38">
        <v>118</v>
      </c>
    </row>
    <row r="209" spans="1:4" x14ac:dyDescent="0.2">
      <c r="A209" s="38" t="s">
        <v>216</v>
      </c>
      <c r="B209" s="38">
        <v>39</v>
      </c>
      <c r="C209" s="38">
        <v>26</v>
      </c>
      <c r="D209" s="38">
        <v>94</v>
      </c>
    </row>
    <row r="210" spans="1:4" x14ac:dyDescent="0.2">
      <c r="A210" s="38" t="s">
        <v>217</v>
      </c>
      <c r="B210" s="38">
        <v>45</v>
      </c>
      <c r="C210" s="38">
        <v>30</v>
      </c>
      <c r="D210" s="38">
        <v>177</v>
      </c>
    </row>
    <row r="211" spans="1:4" x14ac:dyDescent="0.2">
      <c r="A211" s="38" t="s">
        <v>218</v>
      </c>
      <c r="B211" s="38">
        <v>64</v>
      </c>
      <c r="C211" s="38">
        <v>43</v>
      </c>
      <c r="D211" s="38">
        <v>163</v>
      </c>
    </row>
    <row r="212" spans="1:4" x14ac:dyDescent="0.2">
      <c r="A212" s="38" t="s">
        <v>219</v>
      </c>
      <c r="B212" s="38">
        <v>35</v>
      </c>
      <c r="C212" s="38">
        <v>24</v>
      </c>
      <c r="D212" s="38">
        <v>94</v>
      </c>
    </row>
    <row r="213" spans="1:4" x14ac:dyDescent="0.2">
      <c r="A213" s="38" t="s">
        <v>220</v>
      </c>
      <c r="B213" s="38">
        <v>26</v>
      </c>
      <c r="C213" s="38">
        <v>17</v>
      </c>
      <c r="D213" s="38">
        <v>120</v>
      </c>
    </row>
    <row r="214" spans="1:4" x14ac:dyDescent="0.2">
      <c r="A214" s="38" t="s">
        <v>221</v>
      </c>
      <c r="B214" s="38">
        <v>29</v>
      </c>
      <c r="C214" s="38">
        <v>20</v>
      </c>
      <c r="D214" s="38">
        <v>55</v>
      </c>
    </row>
    <row r="215" spans="1:4" x14ac:dyDescent="0.2">
      <c r="A215" s="38" t="s">
        <v>222</v>
      </c>
      <c r="B215" s="38">
        <v>17</v>
      </c>
      <c r="C215" s="38">
        <v>12</v>
      </c>
      <c r="D215" s="38">
        <v>95</v>
      </c>
    </row>
    <row r="216" spans="1:4" x14ac:dyDescent="0.2">
      <c r="A216" s="38" t="s">
        <v>223</v>
      </c>
      <c r="B216" s="38">
        <v>40</v>
      </c>
      <c r="C216" s="38">
        <v>27</v>
      </c>
      <c r="D216" s="38">
        <v>115</v>
      </c>
    </row>
    <row r="217" spans="1:4" x14ac:dyDescent="0.2">
      <c r="A217" s="38" t="s">
        <v>224</v>
      </c>
      <c r="B217" s="38">
        <v>33</v>
      </c>
      <c r="C217" s="38">
        <v>22</v>
      </c>
      <c r="D217" s="38">
        <v>108</v>
      </c>
    </row>
    <row r="218" spans="1:4" x14ac:dyDescent="0.2">
      <c r="A218" s="38" t="s">
        <v>225</v>
      </c>
      <c r="B218" s="38">
        <v>41</v>
      </c>
      <c r="C218" s="38">
        <v>28</v>
      </c>
      <c r="D218" s="38">
        <v>143</v>
      </c>
    </row>
    <row r="219" spans="1:4" x14ac:dyDescent="0.2">
      <c r="A219" s="38" t="s">
        <v>226</v>
      </c>
      <c r="B219" s="38">
        <v>26</v>
      </c>
      <c r="C219" s="38">
        <v>17</v>
      </c>
      <c r="D219" s="38">
        <v>98</v>
      </c>
    </row>
    <row r="220" spans="1:4" x14ac:dyDescent="0.2">
      <c r="A220" s="38" t="s">
        <v>227</v>
      </c>
      <c r="B220" s="38">
        <v>22</v>
      </c>
      <c r="C220" s="38">
        <v>15</v>
      </c>
      <c r="D220" s="38">
        <v>63</v>
      </c>
    </row>
    <row r="221" spans="1:4" x14ac:dyDescent="0.2">
      <c r="A221" s="38" t="s">
        <v>228</v>
      </c>
      <c r="B221" s="38">
        <v>48</v>
      </c>
      <c r="C221" s="38">
        <v>32</v>
      </c>
      <c r="D221" s="38">
        <v>90</v>
      </c>
    </row>
    <row r="222" spans="1:4" x14ac:dyDescent="0.2">
      <c r="A222" s="38" t="s">
        <v>229</v>
      </c>
      <c r="B222" s="38">
        <v>62</v>
      </c>
      <c r="C222" s="38">
        <v>41</v>
      </c>
      <c r="D222" s="38">
        <v>175</v>
      </c>
    </row>
    <row r="223" spans="1:4" x14ac:dyDescent="0.2">
      <c r="A223" s="38" t="s">
        <v>230</v>
      </c>
      <c r="B223" s="38">
        <v>58</v>
      </c>
      <c r="C223" s="38">
        <v>39</v>
      </c>
      <c r="D223" s="38">
        <v>265</v>
      </c>
    </row>
    <row r="224" spans="1:4" x14ac:dyDescent="0.2">
      <c r="A224" s="38" t="s">
        <v>231</v>
      </c>
      <c r="B224" s="38">
        <v>54</v>
      </c>
      <c r="C224" s="38">
        <v>36</v>
      </c>
      <c r="D224" s="38">
        <v>209</v>
      </c>
    </row>
    <row r="225" spans="1:4" x14ac:dyDescent="0.2">
      <c r="A225" s="38" t="s">
        <v>232</v>
      </c>
      <c r="B225" s="38">
        <v>63</v>
      </c>
      <c r="C225" s="38">
        <v>42</v>
      </c>
      <c r="D225" s="38">
        <v>138</v>
      </c>
    </row>
    <row r="226" spans="1:4" x14ac:dyDescent="0.2">
      <c r="A226" s="38" t="s">
        <v>233</v>
      </c>
      <c r="B226" s="38">
        <v>56</v>
      </c>
      <c r="C226" s="38">
        <v>37</v>
      </c>
      <c r="D226" s="38">
        <v>274</v>
      </c>
    </row>
    <row r="227" spans="1:4" x14ac:dyDescent="0.2">
      <c r="A227" s="38" t="s">
        <v>234</v>
      </c>
      <c r="B227" s="38">
        <v>64</v>
      </c>
      <c r="C227" s="38">
        <v>43</v>
      </c>
      <c r="D227" s="38">
        <v>151</v>
      </c>
    </row>
    <row r="228" spans="1:4" x14ac:dyDescent="0.2">
      <c r="A228" s="38" t="s">
        <v>235</v>
      </c>
      <c r="B228" s="38">
        <v>58</v>
      </c>
      <c r="C228" s="38">
        <v>39</v>
      </c>
      <c r="D228" s="38">
        <v>282</v>
      </c>
    </row>
    <row r="229" spans="1:4" x14ac:dyDescent="0.2">
      <c r="A229" s="38" t="s">
        <v>236</v>
      </c>
      <c r="B229" s="38">
        <v>51</v>
      </c>
      <c r="C229" s="38">
        <v>34</v>
      </c>
      <c r="D229" s="38">
        <v>314</v>
      </c>
    </row>
    <row r="230" spans="1:4" x14ac:dyDescent="0.2">
      <c r="A230" s="38" t="s">
        <v>237</v>
      </c>
      <c r="B230" s="38">
        <v>62</v>
      </c>
      <c r="C230" s="38">
        <v>41</v>
      </c>
      <c r="D230" s="38">
        <v>276</v>
      </c>
    </row>
    <row r="231" spans="1:4" x14ac:dyDescent="0.2">
      <c r="A231" s="38" t="s">
        <v>238</v>
      </c>
      <c r="B231" s="38">
        <v>51</v>
      </c>
      <c r="C231" s="38">
        <v>34</v>
      </c>
      <c r="D231" s="38">
        <v>138</v>
      </c>
    </row>
    <row r="232" spans="1:4" x14ac:dyDescent="0.2">
      <c r="A232" s="38" t="s">
        <v>239</v>
      </c>
      <c r="B232" s="38">
        <v>34</v>
      </c>
      <c r="C232" s="38">
        <v>23</v>
      </c>
      <c r="D232" s="38">
        <v>104</v>
      </c>
    </row>
    <row r="233" spans="1:4" x14ac:dyDescent="0.2">
      <c r="A233" s="38" t="s">
        <v>240</v>
      </c>
      <c r="B233" s="38">
        <v>52</v>
      </c>
      <c r="C233" s="38">
        <v>35</v>
      </c>
      <c r="D233" s="38">
        <v>160</v>
      </c>
    </row>
    <row r="234" spans="1:4" x14ac:dyDescent="0.2">
      <c r="A234" s="38" t="s">
        <v>241</v>
      </c>
      <c r="B234" s="38">
        <v>45</v>
      </c>
      <c r="C234" s="38">
        <v>30</v>
      </c>
      <c r="D234" s="38">
        <v>127</v>
      </c>
    </row>
    <row r="235" spans="1:4" x14ac:dyDescent="0.2">
      <c r="A235" s="38" t="s">
        <v>242</v>
      </c>
      <c r="B235" s="38">
        <v>65</v>
      </c>
      <c r="C235" s="38">
        <v>44</v>
      </c>
      <c r="D235" s="38">
        <v>156</v>
      </c>
    </row>
    <row r="236" spans="1:4" x14ac:dyDescent="0.2">
      <c r="A236" s="38" t="s">
        <v>243</v>
      </c>
      <c r="B236" s="38">
        <v>41</v>
      </c>
      <c r="C236" s="38">
        <v>28</v>
      </c>
      <c r="D236" s="38">
        <v>86</v>
      </c>
    </row>
    <row r="237" spans="1:4" x14ac:dyDescent="0.2">
      <c r="A237" s="38" t="s">
        <v>244</v>
      </c>
      <c r="B237" s="38">
        <v>20</v>
      </c>
      <c r="C237" s="38">
        <v>13</v>
      </c>
      <c r="D237" s="38">
        <v>98</v>
      </c>
    </row>
    <row r="238" spans="1:4" x14ac:dyDescent="0.2">
      <c r="A238" s="38" t="s">
        <v>245</v>
      </c>
      <c r="B238" s="38">
        <v>46</v>
      </c>
      <c r="C238" s="38">
        <v>31</v>
      </c>
      <c r="D238" s="38">
        <v>74</v>
      </c>
    </row>
    <row r="239" spans="1:4" x14ac:dyDescent="0.2">
      <c r="A239" s="38" t="s">
        <v>246</v>
      </c>
      <c r="B239" s="38">
        <v>45</v>
      </c>
      <c r="C239" s="38">
        <v>30</v>
      </c>
      <c r="D239" s="38">
        <v>116</v>
      </c>
    </row>
  </sheetData>
  <sheetProtection password="B764" sheet="1" selectLockedCells="1"/>
  <pageMargins left="0.7" right="0.7" top="0.78740157499999996" bottom="0.78740157499999996" header="0.3" footer="0.3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H16" sqref="H16"/>
    </sheetView>
  </sheetViews>
  <sheetFormatPr baseColWidth="10" defaultRowHeight="12.75" x14ac:dyDescent="0.2"/>
  <cols>
    <col min="1" max="2" width="11.42578125" style="21"/>
    <col min="3" max="3" width="15" style="21" bestFit="1" customWidth="1"/>
    <col min="4" max="10" width="11.42578125" style="21"/>
    <col min="11" max="11" width="11.5703125" style="21" bestFit="1" customWidth="1"/>
    <col min="12" max="12" width="11.42578125" style="21"/>
    <col min="13" max="13" width="23.7109375" style="21" customWidth="1"/>
  </cols>
  <sheetData>
    <row r="1" spans="1:11" s="129" customFormat="1" ht="14.25" customHeight="1" x14ac:dyDescent="0.2">
      <c r="A1" s="127" t="s">
        <v>300</v>
      </c>
      <c r="B1" s="128"/>
      <c r="G1" s="130"/>
      <c r="H1" s="131"/>
      <c r="I1" s="132"/>
      <c r="K1" s="132"/>
    </row>
    <row r="2" spans="1:11" s="129" customFormat="1" ht="14.25" customHeight="1" x14ac:dyDescent="0.2">
      <c r="A2" s="127" t="s">
        <v>301</v>
      </c>
      <c r="B2" s="128"/>
      <c r="G2" s="130"/>
      <c r="H2" s="131"/>
      <c r="I2" s="132"/>
      <c r="K2" s="132"/>
    </row>
    <row r="3" spans="1:11" s="129" customFormat="1" ht="14.25" customHeight="1" x14ac:dyDescent="0.2">
      <c r="A3" s="127" t="s">
        <v>302</v>
      </c>
      <c r="B3" s="128"/>
      <c r="G3" s="130"/>
      <c r="H3" s="131"/>
      <c r="I3" s="132"/>
      <c r="K3" s="132"/>
    </row>
    <row r="4" spans="1:11" s="129" customFormat="1" ht="14.25" customHeight="1" x14ac:dyDescent="0.2">
      <c r="A4" s="127" t="s">
        <v>303</v>
      </c>
      <c r="B4" s="128"/>
      <c r="G4" s="130"/>
      <c r="H4" s="131"/>
      <c r="I4" s="132"/>
      <c r="K4" s="132"/>
    </row>
    <row r="5" spans="1:11" s="129" customFormat="1" ht="14.25" customHeight="1" x14ac:dyDescent="0.2">
      <c r="A5" s="127" t="s">
        <v>311</v>
      </c>
      <c r="B5" s="128"/>
      <c r="G5" s="130"/>
      <c r="H5" s="131"/>
      <c r="I5" s="132"/>
      <c r="K5" s="132"/>
    </row>
    <row r="6" spans="1:11" s="129" customFormat="1" ht="14.25" customHeight="1" x14ac:dyDescent="0.2">
      <c r="A6" s="127" t="s">
        <v>310</v>
      </c>
      <c r="B6" s="128"/>
      <c r="G6" s="130"/>
      <c r="H6" s="131"/>
      <c r="I6" s="132"/>
      <c r="K6" s="132"/>
    </row>
    <row r="7" spans="1:11" s="129" customFormat="1" ht="14.25" customHeight="1" x14ac:dyDescent="0.2">
      <c r="A7" s="127" t="s">
        <v>304</v>
      </c>
      <c r="B7" s="128"/>
      <c r="G7" s="130"/>
      <c r="H7" s="131"/>
      <c r="I7" s="132"/>
      <c r="K7" s="132"/>
    </row>
    <row r="8" spans="1:11" s="129" customFormat="1" ht="14.25" customHeight="1" x14ac:dyDescent="0.2">
      <c r="A8" s="127" t="s">
        <v>305</v>
      </c>
      <c r="B8" s="128"/>
      <c r="G8" s="130"/>
      <c r="H8" s="131"/>
      <c r="I8" s="132"/>
      <c r="K8" s="132"/>
    </row>
    <row r="9" spans="1:11" s="129" customFormat="1" ht="14.25" customHeight="1" x14ac:dyDescent="0.2">
      <c r="A9" s="127" t="s">
        <v>306</v>
      </c>
      <c r="B9" s="128"/>
      <c r="G9" s="130"/>
      <c r="H9" s="131"/>
      <c r="I9" s="132"/>
      <c r="K9" s="132"/>
    </row>
    <row r="10" spans="1:11" s="129" customFormat="1" ht="14.25" customHeight="1" x14ac:dyDescent="0.2">
      <c r="A10" s="127"/>
      <c r="B10" s="128"/>
      <c r="G10" s="130"/>
      <c r="H10" s="131"/>
      <c r="I10" s="132"/>
      <c r="K10" s="132"/>
    </row>
    <row r="11" spans="1:11" s="129" customFormat="1" ht="14.25" customHeight="1" x14ac:dyDescent="0.2">
      <c r="A11" s="127"/>
      <c r="B11" s="128"/>
      <c r="G11" s="130"/>
      <c r="H11" s="131"/>
      <c r="I11" s="132"/>
      <c r="K11" s="132"/>
    </row>
    <row r="12" spans="1:11" s="129" customFormat="1" ht="14.25" customHeight="1" x14ac:dyDescent="0.2">
      <c r="A12" s="127" t="s">
        <v>307</v>
      </c>
      <c r="B12" s="128"/>
      <c r="G12" s="130"/>
      <c r="H12" s="131"/>
      <c r="I12" s="132"/>
      <c r="K12" s="132"/>
    </row>
    <row r="13" spans="1:11" s="129" customFormat="1" ht="14.25" customHeight="1" x14ac:dyDescent="0.2">
      <c r="A13" s="127" t="s">
        <v>308</v>
      </c>
      <c r="B13" s="128"/>
      <c r="G13" s="130"/>
      <c r="H13" s="131"/>
      <c r="I13" s="132"/>
      <c r="K13" s="132"/>
    </row>
    <row r="14" spans="1:11" s="129" customFormat="1" ht="14.25" customHeight="1" x14ac:dyDescent="0.2">
      <c r="A14" s="127"/>
      <c r="B14" s="128"/>
      <c r="G14" s="130"/>
      <c r="H14" s="131"/>
      <c r="I14" s="132"/>
      <c r="K14" s="132"/>
    </row>
    <row r="15" spans="1:11" s="129" customFormat="1" ht="13.5" customHeight="1" x14ac:dyDescent="0.2">
      <c r="A15" s="127" t="s">
        <v>309</v>
      </c>
      <c r="B15" s="128"/>
      <c r="G15" s="130"/>
      <c r="H15" s="131"/>
      <c r="I15" s="132"/>
      <c r="K15" s="132"/>
    </row>
    <row r="19" spans="1:13" x14ac:dyDescent="0.2">
      <c r="C19" s="21" t="s">
        <v>276</v>
      </c>
      <c r="G19" s="21" t="s">
        <v>298</v>
      </c>
      <c r="I19" s="21" t="s">
        <v>312</v>
      </c>
      <c r="K19" s="21" t="s">
        <v>313</v>
      </c>
    </row>
    <row r="21" spans="1:13" x14ac:dyDescent="0.2">
      <c r="A21" s="21">
        <v>1</v>
      </c>
      <c r="B21" s="21" t="s">
        <v>277</v>
      </c>
      <c r="C21" s="21">
        <f>'Master Data'!$C$9</f>
        <v>0</v>
      </c>
      <c r="D21" s="21" t="s">
        <v>277</v>
      </c>
      <c r="E21" s="126">
        <f>'Master Data'!C5</f>
        <v>0</v>
      </c>
      <c r="F21" s="21" t="s">
        <v>277</v>
      </c>
      <c r="G21" s="21">
        <f>'refundable travel expenses'!B16</f>
        <v>0</v>
      </c>
      <c r="H21" s="84" t="s">
        <v>277</v>
      </c>
      <c r="I21" s="84"/>
      <c r="J21" s="84" t="s">
        <v>277</v>
      </c>
      <c r="K21" s="84"/>
      <c r="L21" s="84"/>
      <c r="M21" s="109" t="s">
        <v>293</v>
      </c>
    </row>
    <row r="22" spans="1:13" x14ac:dyDescent="0.2">
      <c r="A22" s="21">
        <f>A21</f>
        <v>1</v>
      </c>
      <c r="B22" s="21" t="s">
        <v>277</v>
      </c>
      <c r="C22" s="21">
        <f>'Master Data'!$C$9</f>
        <v>0</v>
      </c>
      <c r="D22" s="21" t="s">
        <v>277</v>
      </c>
      <c r="E22" s="126">
        <f>E21</f>
        <v>0</v>
      </c>
      <c r="F22" s="21" t="s">
        <v>277</v>
      </c>
      <c r="G22" s="21">
        <f>'refundable travel expenses'!B20</f>
        <v>0</v>
      </c>
      <c r="H22" s="84" t="s">
        <v>277</v>
      </c>
      <c r="I22" s="84"/>
      <c r="J22" s="84" t="s">
        <v>277</v>
      </c>
      <c r="K22" s="84"/>
      <c r="L22" s="84"/>
      <c r="M22" s="109" t="s">
        <v>271</v>
      </c>
    </row>
    <row r="23" spans="1:13" x14ac:dyDescent="0.2">
      <c r="A23" s="21">
        <f>A22</f>
        <v>1</v>
      </c>
      <c r="B23" s="21" t="s">
        <v>277</v>
      </c>
      <c r="C23" s="21">
        <f>'Master Data'!$C$9</f>
        <v>0</v>
      </c>
      <c r="D23" s="21" t="s">
        <v>277</v>
      </c>
      <c r="E23" s="126">
        <f t="shared" ref="E23:E25" si="0">E22</f>
        <v>0</v>
      </c>
      <c r="F23" s="21" t="s">
        <v>277</v>
      </c>
      <c r="G23" s="21">
        <f>'refundable travel expenses'!B22</f>
        <v>0</v>
      </c>
      <c r="H23" s="84" t="s">
        <v>277</v>
      </c>
      <c r="I23" s="84"/>
      <c r="J23" s="84" t="s">
        <v>277</v>
      </c>
      <c r="K23" s="84"/>
      <c r="L23" s="84"/>
      <c r="M23" s="109" t="s">
        <v>291</v>
      </c>
    </row>
    <row r="24" spans="1:13" x14ac:dyDescent="0.2">
      <c r="A24" s="21">
        <f>A23</f>
        <v>1</v>
      </c>
      <c r="B24" s="21" t="s">
        <v>277</v>
      </c>
      <c r="C24" s="21">
        <f>'Master Data'!$C$9</f>
        <v>0</v>
      </c>
      <c r="D24" s="21" t="s">
        <v>277</v>
      </c>
      <c r="E24" s="126">
        <f t="shared" si="0"/>
        <v>0</v>
      </c>
      <c r="F24" s="21" t="s">
        <v>277</v>
      </c>
      <c r="G24" s="21">
        <f>'refundable travel expenses'!B24</f>
        <v>0</v>
      </c>
      <c r="H24" s="84" t="s">
        <v>277</v>
      </c>
      <c r="I24" s="84"/>
      <c r="J24" s="84" t="s">
        <v>277</v>
      </c>
      <c r="K24" s="84"/>
      <c r="L24" s="84"/>
      <c r="M24" s="109" t="s">
        <v>292</v>
      </c>
    </row>
    <row r="25" spans="1:13" x14ac:dyDescent="0.2">
      <c r="A25" s="21">
        <f>A24</f>
        <v>1</v>
      </c>
      <c r="B25" s="21" t="s">
        <v>277</v>
      </c>
      <c r="C25" s="21">
        <f>'Master Data'!$C$9</f>
        <v>0</v>
      </c>
      <c r="D25" s="21" t="s">
        <v>277</v>
      </c>
      <c r="E25" s="126">
        <f t="shared" si="0"/>
        <v>0</v>
      </c>
      <c r="F25" s="21" t="s">
        <v>277</v>
      </c>
      <c r="G25" s="21">
        <f>'refundable travel expenses'!B26</f>
        <v>0</v>
      </c>
      <c r="H25" s="84" t="s">
        <v>277</v>
      </c>
      <c r="I25" s="84"/>
      <c r="J25" s="84" t="s">
        <v>277</v>
      </c>
      <c r="K25" s="84"/>
      <c r="L25" s="84"/>
      <c r="M25" s="109" t="s">
        <v>273</v>
      </c>
    </row>
  </sheetData>
  <sheetProtection password="B764" sheet="1" objects="1" scenarios="1" selectLockedCell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3"/>
  <sheetViews>
    <sheetView workbookViewId="0">
      <selection activeCell="I12" sqref="I12"/>
    </sheetView>
  </sheetViews>
  <sheetFormatPr baseColWidth="10" defaultRowHeight="12.75" x14ac:dyDescent="0.2"/>
  <cols>
    <col min="2" max="3" width="12" bestFit="1" customWidth="1"/>
    <col min="4" max="4" width="14.42578125" customWidth="1"/>
    <col min="5" max="5" width="31.42578125" customWidth="1"/>
    <col min="6" max="6" width="15.5703125" bestFit="1" customWidth="1"/>
    <col min="7" max="7" width="17.28515625" bestFit="1" customWidth="1"/>
  </cols>
  <sheetData>
    <row r="3" spans="1:7" s="3" customFormat="1" x14ac:dyDescent="0.2">
      <c r="A3" s="3" t="s">
        <v>375</v>
      </c>
      <c r="B3" s="3" t="s">
        <v>376</v>
      </c>
      <c r="C3" s="3" t="s">
        <v>377</v>
      </c>
      <c r="D3" s="3" t="s">
        <v>378</v>
      </c>
      <c r="E3" s="3" t="s">
        <v>379</v>
      </c>
      <c r="F3" s="3" t="s">
        <v>316</v>
      </c>
      <c r="G3" s="3" t="s">
        <v>380</v>
      </c>
    </row>
    <row r="4" spans="1:7" s="134" customFormat="1" ht="12" x14ac:dyDescent="0.2">
      <c r="A4" s="134" t="s">
        <v>278</v>
      </c>
      <c r="B4" s="134" t="s">
        <v>279</v>
      </c>
      <c r="C4" s="134" t="s">
        <v>280</v>
      </c>
      <c r="D4" s="134" t="s">
        <v>281</v>
      </c>
      <c r="E4" s="134" t="s">
        <v>283</v>
      </c>
      <c r="F4" s="134" t="s">
        <v>268</v>
      </c>
      <c r="G4" s="134" t="s">
        <v>297</v>
      </c>
    </row>
    <row r="5" spans="1:7" x14ac:dyDescent="0.2">
      <c r="A5" s="85">
        <f>'Expenses and receipts'!A11</f>
        <v>0</v>
      </c>
      <c r="B5">
        <f>IF('Expenses and receipts'!H11=19%,'Expenses and receipts'!E11/1.19,IF('Expenses and receipts'!H11=7%,'Expenses and receipts'!E11/1.07,IF('Expenses and receipts'!H11="Foreign VAT",'Expenses and receipts'!E11,)))</f>
        <v>0</v>
      </c>
      <c r="C5">
        <f>IF('Expenses and receipts'!H11=19%,B5*19%,IF('Expenses and receipts'!H11=7%,B5*7%,0))</f>
        <v>0</v>
      </c>
      <c r="D5" s="133">
        <f>'Expenses and receipts'!E11</f>
        <v>0</v>
      </c>
      <c r="E5">
        <f>IF('Expenses and receipts'!H11="Foreign VAT","Foreign VAT "&amp;'Expenses and receipts'!B11,'Expenses and receipts'!B11)</f>
        <v>0</v>
      </c>
      <c r="F5">
        <f>'Master Data'!$C$9</f>
        <v>0</v>
      </c>
      <c r="G5">
        <f>'Master Data'!$C$13</f>
        <v>0</v>
      </c>
    </row>
    <row r="6" spans="1:7" x14ac:dyDescent="0.2">
      <c r="A6" s="85">
        <f>'Expenses and receipts'!A12</f>
        <v>0</v>
      </c>
      <c r="B6">
        <f>IF('Expenses and receipts'!H12=19%,'Expenses and receipts'!E12/1.19,IF('Expenses and receipts'!H12=7%,'Expenses and receipts'!E12/1.07,IF('Expenses and receipts'!H12="Foreign VAT",'Expenses and receipts'!E12,)))</f>
        <v>0</v>
      </c>
      <c r="C6">
        <f>IF('Expenses and receipts'!H12=19%,B6*19%,IF('Expenses and receipts'!H12=7%,B6*7%,0))</f>
        <v>0</v>
      </c>
      <c r="D6" s="133">
        <f>'Expenses and receipts'!E12</f>
        <v>0</v>
      </c>
      <c r="E6">
        <f>IF('Expenses and receipts'!H12="Foreign VAT","Foreign VAT "&amp;'Expenses and receipts'!B12,'Expenses and receipts'!B12)</f>
        <v>0</v>
      </c>
      <c r="F6">
        <f>'Master Data'!$C$9</f>
        <v>0</v>
      </c>
      <c r="G6">
        <f>'Master Data'!$C$13</f>
        <v>0</v>
      </c>
    </row>
    <row r="7" spans="1:7" x14ac:dyDescent="0.2">
      <c r="A7" s="85">
        <f>'Expenses and receipts'!A13</f>
        <v>0</v>
      </c>
      <c r="B7">
        <f>IF('Expenses and receipts'!H13=19%,'Expenses and receipts'!E13/1.19,IF('Expenses and receipts'!H13=7%,'Expenses and receipts'!E13/1.07,IF('Expenses and receipts'!H13="Foreign VAT",'Expenses and receipts'!E13,)))</f>
        <v>0</v>
      </c>
      <c r="C7">
        <f>IF('Expenses and receipts'!H13=19%,B7*19%,IF('Expenses and receipts'!H13=7%,B7*7%,0))</f>
        <v>0</v>
      </c>
      <c r="D7" s="133">
        <f>'Expenses and receipts'!E13</f>
        <v>0</v>
      </c>
      <c r="E7">
        <f>IF('Expenses and receipts'!H13="Foreign VAT","Foreign VAT "&amp;'Expenses and receipts'!B13,'Expenses and receipts'!B13)</f>
        <v>0</v>
      </c>
      <c r="F7">
        <f>'Master Data'!$C$9</f>
        <v>0</v>
      </c>
      <c r="G7">
        <f>'Master Data'!$C$13</f>
        <v>0</v>
      </c>
    </row>
    <row r="8" spans="1:7" x14ac:dyDescent="0.2">
      <c r="A8" s="85">
        <f>'Expenses and receipts'!A14</f>
        <v>0</v>
      </c>
      <c r="B8">
        <f>IF('Expenses and receipts'!H14=19%,'Expenses and receipts'!E14/1.19,IF('Expenses and receipts'!H14=7%,'Expenses and receipts'!E14/1.07,IF('Expenses and receipts'!H14="Foreign VAT",'Expenses and receipts'!E14,)))</f>
        <v>0</v>
      </c>
      <c r="C8">
        <f>IF('Expenses and receipts'!H14=19%,B8*19%,IF('Expenses and receipts'!H14=7%,B8*7%,0))</f>
        <v>0</v>
      </c>
      <c r="D8" s="133">
        <f>'Expenses and receipts'!E14</f>
        <v>0</v>
      </c>
      <c r="E8">
        <f>IF('Expenses and receipts'!H14="Foreign VAT","Foreign VAT "&amp;'Expenses and receipts'!B14,'Expenses and receipts'!B14)</f>
        <v>0</v>
      </c>
      <c r="F8">
        <f>'Master Data'!$C$9</f>
        <v>0</v>
      </c>
      <c r="G8">
        <f>'Master Data'!$C$13</f>
        <v>0</v>
      </c>
    </row>
    <row r="9" spans="1:7" x14ac:dyDescent="0.2">
      <c r="A9" s="85">
        <f>'Expenses and receipts'!A15</f>
        <v>0</v>
      </c>
      <c r="B9">
        <f>IF('Expenses and receipts'!H15=19%,'Expenses and receipts'!E15/1.19,IF('Expenses and receipts'!H15=7%,'Expenses and receipts'!E15/1.07,IF('Expenses and receipts'!H15="Foreign VAT",'Expenses and receipts'!E15,)))</f>
        <v>0</v>
      </c>
      <c r="C9">
        <f>IF('Expenses and receipts'!H15=19%,B9*19%,IF('Expenses and receipts'!H15=7%,B9*7%,0))</f>
        <v>0</v>
      </c>
      <c r="D9" s="133">
        <f>'Expenses and receipts'!E15</f>
        <v>0</v>
      </c>
      <c r="E9">
        <f>IF('Expenses and receipts'!H15="Foreign VAT","Foreign VAT "&amp;'Expenses and receipts'!B15,'Expenses and receipts'!B15)</f>
        <v>0</v>
      </c>
      <c r="F9">
        <f>'Master Data'!$C$9</f>
        <v>0</v>
      </c>
      <c r="G9">
        <f>'Master Data'!$C$13</f>
        <v>0</v>
      </c>
    </row>
    <row r="10" spans="1:7" x14ac:dyDescent="0.2">
      <c r="A10" s="85">
        <f>'Expenses and receipts'!A16</f>
        <v>0</v>
      </c>
      <c r="B10">
        <f>IF('Expenses and receipts'!H16=19%,'Expenses and receipts'!E16/1.19,IF('Expenses and receipts'!H16=7%,'Expenses and receipts'!E16/1.07,IF('Expenses and receipts'!H16="Foreign VAT",'Expenses and receipts'!E16,)))</f>
        <v>0</v>
      </c>
      <c r="C10">
        <f>IF('Expenses and receipts'!H16=19%,B10*19%,IF('Expenses and receipts'!H16=7%,B10*7%,0))</f>
        <v>0</v>
      </c>
      <c r="D10" s="133">
        <f>'Expenses and receipts'!E16</f>
        <v>0</v>
      </c>
      <c r="E10">
        <f>IF('Expenses and receipts'!H16="Foreign VAT","Foreign VAT "&amp;'Expenses and receipts'!B16,'Expenses and receipts'!B16)</f>
        <v>0</v>
      </c>
      <c r="F10">
        <f>'Master Data'!$C$9</f>
        <v>0</v>
      </c>
      <c r="G10">
        <f>'Master Data'!$C$13</f>
        <v>0</v>
      </c>
    </row>
    <row r="11" spans="1:7" x14ac:dyDescent="0.2">
      <c r="A11" s="85">
        <f>'Expenses and receipts'!A17</f>
        <v>0</v>
      </c>
      <c r="B11">
        <f>IF('Expenses and receipts'!H17=19%,'Expenses and receipts'!E17/1.19,IF('Expenses and receipts'!H17=7%,'Expenses and receipts'!E17/1.07,IF('Expenses and receipts'!H17="Foreign VAT",'Expenses and receipts'!E17,)))</f>
        <v>0</v>
      </c>
      <c r="C11">
        <f>IF('Expenses and receipts'!H17=19%,B11*19%,IF('Expenses and receipts'!H17=7%,B11*7%,0))</f>
        <v>0</v>
      </c>
      <c r="D11" s="133">
        <f>'Expenses and receipts'!E17</f>
        <v>0</v>
      </c>
      <c r="E11">
        <f>IF('Expenses and receipts'!H17="Foreign VAT","Foreign VAT "&amp;'Expenses and receipts'!B17,'Expenses and receipts'!B17)</f>
        <v>0</v>
      </c>
      <c r="F11">
        <f>'Master Data'!$C$9</f>
        <v>0</v>
      </c>
      <c r="G11">
        <f>'Master Data'!$C$13</f>
        <v>0</v>
      </c>
    </row>
    <row r="12" spans="1:7" x14ac:dyDescent="0.2">
      <c r="A12" s="85">
        <f>'Expenses and receipts'!A18</f>
        <v>0</v>
      </c>
      <c r="B12">
        <f>IF('Expenses and receipts'!H18=19%,'Expenses and receipts'!E18/1.19,IF('Expenses and receipts'!H18=7%,'Expenses and receipts'!E18/1.07,IF('Expenses and receipts'!H18="Foreign VAT",'Expenses and receipts'!E18,)))</f>
        <v>0</v>
      </c>
      <c r="C12">
        <f>IF('Expenses and receipts'!H18=19%,B12*19%,IF('Expenses and receipts'!H18=7%,B12*7%,0))</f>
        <v>0</v>
      </c>
      <c r="D12" s="133">
        <f>'Expenses and receipts'!E18</f>
        <v>0</v>
      </c>
      <c r="E12">
        <f>IF('Expenses and receipts'!H18="Foreign VAT","Foreign VAT "&amp;'Expenses and receipts'!B18,'Expenses and receipts'!B18)</f>
        <v>0</v>
      </c>
      <c r="F12">
        <f>'Master Data'!$C$9</f>
        <v>0</v>
      </c>
      <c r="G12">
        <f>'Master Data'!$C$13</f>
        <v>0</v>
      </c>
    </row>
    <row r="13" spans="1:7" x14ac:dyDescent="0.2">
      <c r="A13" s="85">
        <f>'Expenses and receipts'!A19</f>
        <v>0</v>
      </c>
      <c r="B13">
        <f>IF('Expenses and receipts'!H19=19%,'Expenses and receipts'!E19/1.19,IF('Expenses and receipts'!H19=7%,'Expenses and receipts'!E19/1.07,IF('Expenses and receipts'!H19="Foreign VAT",'Expenses and receipts'!E19,)))</f>
        <v>0</v>
      </c>
      <c r="C13">
        <f>IF('Expenses and receipts'!H19=19%,B13*19%,IF('Expenses and receipts'!H19=7%,B13*7%,0))</f>
        <v>0</v>
      </c>
      <c r="D13" s="133">
        <f>'Expenses and receipts'!E19</f>
        <v>0</v>
      </c>
      <c r="E13">
        <f>IF('Expenses and receipts'!H19="Foreign VAT","Foreign VAT "&amp;'Expenses and receipts'!B19,'Expenses and receipts'!B19)</f>
        <v>0</v>
      </c>
      <c r="F13">
        <f>'Master Data'!$C$9</f>
        <v>0</v>
      </c>
      <c r="G13">
        <f>'Master Data'!$C$13</f>
        <v>0</v>
      </c>
    </row>
    <row r="14" spans="1:7" x14ac:dyDescent="0.2">
      <c r="A14" s="85">
        <f>'Expenses and receipts'!A20</f>
        <v>0</v>
      </c>
      <c r="B14">
        <f>IF('Expenses and receipts'!H20=19%,'Expenses and receipts'!E20/1.19,IF('Expenses and receipts'!H20=7%,'Expenses and receipts'!E20/1.07,IF('Expenses and receipts'!H20="Foreign VAT",'Expenses and receipts'!E20,)))</f>
        <v>0</v>
      </c>
      <c r="C14">
        <f>IF('Expenses and receipts'!H20=19%,B14*19%,IF('Expenses and receipts'!H20=7%,B14*7%,0))</f>
        <v>0</v>
      </c>
      <c r="D14" s="133">
        <f>'Expenses and receipts'!E20</f>
        <v>0</v>
      </c>
      <c r="E14">
        <f>IF('Expenses and receipts'!H20="Foreign VAT","Foreign VAT "&amp;'Expenses and receipts'!B20,'Expenses and receipts'!B20)</f>
        <v>0</v>
      </c>
      <c r="F14">
        <f>'Master Data'!$C$9</f>
        <v>0</v>
      </c>
      <c r="G14">
        <f>'Master Data'!$C$13</f>
        <v>0</v>
      </c>
    </row>
    <row r="15" spans="1:7" x14ac:dyDescent="0.2">
      <c r="A15" s="85">
        <f>'Expenses and receipts'!A21</f>
        <v>0</v>
      </c>
      <c r="B15">
        <f>IF('Expenses and receipts'!H21=19%,'Expenses and receipts'!E21/1.19,IF('Expenses and receipts'!H21=7%,'Expenses and receipts'!E21/1.07,IF('Expenses and receipts'!H21="Foreign VAT",'Expenses and receipts'!E21,)))</f>
        <v>0</v>
      </c>
      <c r="C15">
        <f>IF('Expenses and receipts'!H21=19%,B15*19%,IF('Expenses and receipts'!H21=7%,B15*7%,0))</f>
        <v>0</v>
      </c>
      <c r="D15" s="133">
        <f>'Expenses and receipts'!E21</f>
        <v>0</v>
      </c>
      <c r="E15">
        <f>IF('Expenses and receipts'!H21="Foreign VAT","Foreign VAT "&amp;'Expenses and receipts'!B21,'Expenses and receipts'!B21)</f>
        <v>0</v>
      </c>
      <c r="F15">
        <f>'Master Data'!$C$9</f>
        <v>0</v>
      </c>
      <c r="G15">
        <f>'Master Data'!$C$13</f>
        <v>0</v>
      </c>
    </row>
    <row r="16" spans="1:7" x14ac:dyDescent="0.2">
      <c r="A16" s="85">
        <f>'Expenses and receipts'!A22</f>
        <v>0</v>
      </c>
      <c r="B16">
        <f>IF('Expenses and receipts'!H22=19%,'Expenses and receipts'!E22/1.19,IF('Expenses and receipts'!H22=7%,'Expenses and receipts'!E22/1.07,IF('Expenses and receipts'!H22="Foreign VAT",'Expenses and receipts'!E22,)))</f>
        <v>0</v>
      </c>
      <c r="C16">
        <f>IF('Expenses and receipts'!H22=19%,B16*19%,IF('Expenses and receipts'!H22=7%,B16*7%,0))</f>
        <v>0</v>
      </c>
      <c r="D16" s="133">
        <f>'Expenses and receipts'!E22</f>
        <v>0</v>
      </c>
      <c r="E16">
        <f>IF('Expenses and receipts'!H22="Foreign VAT","Foreign VAT "&amp;'Expenses and receipts'!B22,'Expenses and receipts'!B22)</f>
        <v>0</v>
      </c>
      <c r="F16">
        <f>'Master Data'!$C$9</f>
        <v>0</v>
      </c>
      <c r="G16">
        <f>'Master Data'!$C$13</f>
        <v>0</v>
      </c>
    </row>
    <row r="17" spans="1:7" x14ac:dyDescent="0.2">
      <c r="A17" s="85">
        <f>'Expenses and receipts'!A23</f>
        <v>0</v>
      </c>
      <c r="B17">
        <f>IF('Expenses and receipts'!H23=19%,'Expenses and receipts'!E23/1.19,IF('Expenses and receipts'!H23=7%,'Expenses and receipts'!E23/1.07,IF('Expenses and receipts'!H23="Foreign VAT",'Expenses and receipts'!E23,)))</f>
        <v>0</v>
      </c>
      <c r="C17">
        <f>IF('Expenses and receipts'!H23=19%,B17*19%,IF('Expenses and receipts'!H23=7%,B17*7%,0))</f>
        <v>0</v>
      </c>
      <c r="D17" s="133">
        <f>'Expenses and receipts'!E23</f>
        <v>0</v>
      </c>
      <c r="E17">
        <f>IF('Expenses and receipts'!H23="Foreign VAT","Foreign VAT "&amp;'Expenses and receipts'!B23,'Expenses and receipts'!B23)</f>
        <v>0</v>
      </c>
      <c r="F17">
        <f>'Master Data'!$C$9</f>
        <v>0</v>
      </c>
      <c r="G17">
        <f>'Master Data'!$C$13</f>
        <v>0</v>
      </c>
    </row>
    <row r="18" spans="1:7" x14ac:dyDescent="0.2">
      <c r="A18" s="85">
        <f>'Expenses and receipts'!A24</f>
        <v>0</v>
      </c>
      <c r="B18">
        <f>IF('Expenses and receipts'!H24=19%,'Expenses and receipts'!E24/1.19,IF('Expenses and receipts'!H24=7%,'Expenses and receipts'!E24/1.07,IF('Expenses and receipts'!H24="Foreign VAT",'Expenses and receipts'!E24,)))</f>
        <v>0</v>
      </c>
      <c r="C18">
        <f>IF('Expenses and receipts'!H24=19%,B18*19%,IF('Expenses and receipts'!H24=7%,B18*7%,0))</f>
        <v>0</v>
      </c>
      <c r="D18" s="133">
        <f>'Expenses and receipts'!E24</f>
        <v>0</v>
      </c>
      <c r="E18">
        <f>IF('Expenses and receipts'!H24="Foreign VAT","Foreign VAT "&amp;'Expenses and receipts'!B24,'Expenses and receipts'!B24)</f>
        <v>0</v>
      </c>
      <c r="F18">
        <f>'Master Data'!$C$9</f>
        <v>0</v>
      </c>
      <c r="G18">
        <f>'Master Data'!$C$13</f>
        <v>0</v>
      </c>
    </row>
    <row r="19" spans="1:7" x14ac:dyDescent="0.2">
      <c r="A19" s="85">
        <f>'Expenses and receipts'!A25</f>
        <v>0</v>
      </c>
      <c r="B19">
        <f>IF('Expenses and receipts'!H25=19%,'Expenses and receipts'!E25/1.19,IF('Expenses and receipts'!H25=7%,'Expenses and receipts'!E25/1.07,IF('Expenses and receipts'!H25="Foreign VAT",'Expenses and receipts'!E25,)))</f>
        <v>0</v>
      </c>
      <c r="C19">
        <f>IF('Expenses and receipts'!H25=19%,B19*19%,IF('Expenses and receipts'!H25=7%,B19*7%,0))</f>
        <v>0</v>
      </c>
      <c r="D19" s="133">
        <f>'Expenses and receipts'!E25</f>
        <v>0</v>
      </c>
      <c r="E19">
        <f>IF('Expenses and receipts'!H25="Foreign VAT","Foreign VAT "&amp;'Expenses and receipts'!B25,'Expenses and receipts'!B25)</f>
        <v>0</v>
      </c>
      <c r="F19">
        <f>'Master Data'!$C$9</f>
        <v>0</v>
      </c>
      <c r="G19">
        <f>'Master Data'!$C$13</f>
        <v>0</v>
      </c>
    </row>
    <row r="20" spans="1:7" x14ac:dyDescent="0.2">
      <c r="A20" s="85">
        <f>'Expenses and receipts'!A26</f>
        <v>0</v>
      </c>
      <c r="B20">
        <f>IF('Expenses and receipts'!H26=19%,'Expenses and receipts'!E26/1.19,IF('Expenses and receipts'!H26=7%,'Expenses and receipts'!E26/1.07,IF('Expenses and receipts'!H26="Foreign VAT",'Expenses and receipts'!E26,)))</f>
        <v>0</v>
      </c>
      <c r="C20">
        <f>IF('Expenses and receipts'!H26=19%,B20*19%,IF('Expenses and receipts'!H26=7%,B20*7%,0))</f>
        <v>0</v>
      </c>
      <c r="D20" s="133">
        <f>'Expenses and receipts'!E26</f>
        <v>0</v>
      </c>
      <c r="E20">
        <f>IF('Expenses and receipts'!H26="Foreign VAT","Foreign VAT "&amp;'Expenses and receipts'!B26,'Expenses and receipts'!B26)</f>
        <v>0</v>
      </c>
      <c r="F20">
        <f>'Master Data'!$C$9</f>
        <v>0</v>
      </c>
      <c r="G20">
        <f>'Master Data'!$C$13</f>
        <v>0</v>
      </c>
    </row>
    <row r="21" spans="1:7" x14ac:dyDescent="0.2">
      <c r="A21" s="85">
        <f>'Expenses and receipts'!A27</f>
        <v>0</v>
      </c>
      <c r="B21">
        <f>IF('Expenses and receipts'!H27=19%,'Expenses and receipts'!E27/1.19,IF('Expenses and receipts'!H27=7%,'Expenses and receipts'!E27/1.07,IF('Expenses and receipts'!H27="Foreign VAT",'Expenses and receipts'!E27,)))</f>
        <v>0</v>
      </c>
      <c r="C21">
        <f>IF('Expenses and receipts'!H27=19%,B21*19%,IF('Expenses and receipts'!H27=7%,B21*7%,0))</f>
        <v>0</v>
      </c>
      <c r="D21" s="133">
        <f>'Expenses and receipts'!E27</f>
        <v>0</v>
      </c>
      <c r="E21">
        <f>IF('Expenses and receipts'!H27="Foreign VAT","Foreign VAT "&amp;'Expenses and receipts'!B27,'Expenses and receipts'!B27)</f>
        <v>0</v>
      </c>
      <c r="F21">
        <f>'Master Data'!$C$9</f>
        <v>0</v>
      </c>
      <c r="G21">
        <f>'Master Data'!$C$13</f>
        <v>0</v>
      </c>
    </row>
    <row r="22" spans="1:7" x14ac:dyDescent="0.2">
      <c r="A22" s="85">
        <f>'Expenses and receipts'!A28</f>
        <v>0</v>
      </c>
      <c r="B22">
        <f>IF('Expenses and receipts'!H28=19%,'Expenses and receipts'!E28/1.19,IF('Expenses and receipts'!H28=7%,'Expenses and receipts'!E28/1.07,IF('Expenses and receipts'!H28="Foreign VAT",'Expenses and receipts'!E28,)))</f>
        <v>0</v>
      </c>
      <c r="C22">
        <f>IF('Expenses and receipts'!H28=19%,B22*19%,IF('Expenses and receipts'!H28=7%,B22*7%,0))</f>
        <v>0</v>
      </c>
      <c r="D22" s="133">
        <f>'Expenses and receipts'!E28</f>
        <v>0</v>
      </c>
      <c r="E22">
        <f>IF('Expenses and receipts'!H28="Foreign VAT","Foreign VAT "&amp;'Expenses and receipts'!B28,'Expenses and receipts'!B28)</f>
        <v>0</v>
      </c>
      <c r="F22">
        <f>'Master Data'!$C$9</f>
        <v>0</v>
      </c>
      <c r="G22">
        <f>'Master Data'!$C$13</f>
        <v>0</v>
      </c>
    </row>
    <row r="23" spans="1:7" x14ac:dyDescent="0.2">
      <c r="A23" s="85">
        <f>'Expenses and receipts'!A29</f>
        <v>0</v>
      </c>
      <c r="B23">
        <f>IF('Expenses and receipts'!H29=19%,'Expenses and receipts'!E29/1.19,IF('Expenses and receipts'!H29=7%,'Expenses and receipts'!E29/1.07,IF('Expenses and receipts'!H29="Foreign VAT",'Expenses and receipts'!E29,)))</f>
        <v>0</v>
      </c>
      <c r="C23">
        <f>IF('Expenses and receipts'!H29=19%,B23*19%,IF('Expenses and receipts'!H29=7%,B23*7%,0))</f>
        <v>0</v>
      </c>
      <c r="D23" s="133">
        <f>'Expenses and receipts'!E29</f>
        <v>0</v>
      </c>
      <c r="E23">
        <f>IF('Expenses and receipts'!H29="Foreign VAT","Foreign VAT "&amp;'Expenses and receipts'!B29,'Expenses and receipts'!B29)</f>
        <v>0</v>
      </c>
      <c r="F23">
        <f>'Master Data'!$C$9</f>
        <v>0</v>
      </c>
      <c r="G23">
        <f>'Master Data'!$C$13</f>
        <v>0</v>
      </c>
    </row>
    <row r="24" spans="1:7" x14ac:dyDescent="0.2">
      <c r="A24" s="85">
        <f>'Expenses and receipts'!A30</f>
        <v>0</v>
      </c>
      <c r="B24">
        <f>IF('Expenses and receipts'!H30=19%,'Expenses and receipts'!E30/1.19,IF('Expenses and receipts'!H30=7%,'Expenses and receipts'!E30/1.07,IF('Expenses and receipts'!H30="Foreign VAT",'Expenses and receipts'!E30,)))</f>
        <v>0</v>
      </c>
      <c r="C24">
        <f>IF('Expenses and receipts'!H30=19%,B24*19%,IF('Expenses and receipts'!H30=7%,B24*7%,0))</f>
        <v>0</v>
      </c>
      <c r="D24" s="133">
        <f>'Expenses and receipts'!E30</f>
        <v>0</v>
      </c>
      <c r="E24">
        <f>IF('Expenses and receipts'!H30="Foreign VAT","Foreign VAT "&amp;'Expenses and receipts'!B30,'Expenses and receipts'!B30)</f>
        <v>0</v>
      </c>
      <c r="F24">
        <f>'Master Data'!$C$9</f>
        <v>0</v>
      </c>
      <c r="G24">
        <f>'Master Data'!$C$13</f>
        <v>0</v>
      </c>
    </row>
    <row r="25" spans="1:7" x14ac:dyDescent="0.2">
      <c r="A25" s="85">
        <f>'Expenses and receipts'!A31</f>
        <v>0</v>
      </c>
      <c r="B25">
        <f>IF('Expenses and receipts'!H31=19%,'Expenses and receipts'!E31/1.19,IF('Expenses and receipts'!H31=7%,'Expenses and receipts'!E31/1.07,IF('Expenses and receipts'!H31="Foreign VAT",'Expenses and receipts'!E31,)))</f>
        <v>0</v>
      </c>
      <c r="C25">
        <f>IF('Expenses and receipts'!H31=19%,B25*19%,IF('Expenses and receipts'!H31=7%,B25*7%,0))</f>
        <v>0</v>
      </c>
      <c r="D25" s="133">
        <f>'Expenses and receipts'!E31</f>
        <v>0</v>
      </c>
      <c r="E25">
        <f>IF('Expenses and receipts'!H31="Foreign VAT","Foreign VAT "&amp;'Expenses and receipts'!B31,'Expenses and receipts'!B31)</f>
        <v>0</v>
      </c>
      <c r="F25">
        <f>'Master Data'!$C$9</f>
        <v>0</v>
      </c>
      <c r="G25">
        <f>'Master Data'!$C$13</f>
        <v>0</v>
      </c>
    </row>
    <row r="26" spans="1:7" x14ac:dyDescent="0.2">
      <c r="A26" s="85">
        <f>'Expenses and receipts'!A32</f>
        <v>0</v>
      </c>
      <c r="B26">
        <f>IF('Expenses and receipts'!H32=19%,'Expenses and receipts'!E32/1.19,IF('Expenses and receipts'!H32=7%,'Expenses and receipts'!E32/1.07,IF('Expenses and receipts'!H32="Foreign VAT",'Expenses and receipts'!E32,)))</f>
        <v>0</v>
      </c>
      <c r="C26">
        <f>IF('Expenses and receipts'!H32=19%,B26*19%,IF('Expenses and receipts'!H32=7%,B26*7%,0))</f>
        <v>0</v>
      </c>
      <c r="D26" s="133">
        <f>'Expenses and receipts'!E32</f>
        <v>0</v>
      </c>
      <c r="E26">
        <f>IF('Expenses and receipts'!H32="Foreign VAT","Foreign VAT "&amp;'Expenses and receipts'!B32,'Expenses and receipts'!B32)</f>
        <v>0</v>
      </c>
      <c r="F26">
        <f>'Master Data'!$C$9</f>
        <v>0</v>
      </c>
      <c r="G26">
        <f>'Master Data'!$C$13</f>
        <v>0</v>
      </c>
    </row>
    <row r="27" spans="1:7" x14ac:dyDescent="0.2">
      <c r="A27" s="85">
        <f>'Expenses and receipts'!A33</f>
        <v>0</v>
      </c>
      <c r="B27">
        <f>IF('Expenses and receipts'!H33=19%,'Expenses and receipts'!E33/1.19,IF('Expenses and receipts'!H33=7%,'Expenses and receipts'!E33/1.07,IF('Expenses and receipts'!H33="Foreign VAT",'Expenses and receipts'!E33,)))</f>
        <v>0</v>
      </c>
      <c r="C27">
        <f>IF('Expenses and receipts'!H33=19%,B27*19%,IF('Expenses and receipts'!H33=7%,B27*7%,0))</f>
        <v>0</v>
      </c>
      <c r="D27" s="133">
        <f>'Expenses and receipts'!E33</f>
        <v>0</v>
      </c>
      <c r="E27">
        <f>IF('Expenses and receipts'!H33="Foreign VAT","Foreign VAT "&amp;'Expenses and receipts'!B33,'Expenses and receipts'!B33)</f>
        <v>0</v>
      </c>
      <c r="F27">
        <f>'Master Data'!$C$9</f>
        <v>0</v>
      </c>
      <c r="G27">
        <f>'Master Data'!$C$13</f>
        <v>0</v>
      </c>
    </row>
    <row r="28" spans="1:7" x14ac:dyDescent="0.2">
      <c r="A28" s="85">
        <f>'Expenses and receipts'!A34</f>
        <v>0</v>
      </c>
      <c r="B28">
        <f>IF('Expenses and receipts'!H34=19%,'Expenses and receipts'!E34/1.19,IF('Expenses and receipts'!H34=7%,'Expenses and receipts'!E34/1.07,IF('Expenses and receipts'!H34="Foreign VAT",'Expenses and receipts'!E34,)))</f>
        <v>0</v>
      </c>
      <c r="C28">
        <f>IF('Expenses and receipts'!H34=19%,B28*19%,IF('Expenses and receipts'!H34=7%,B28*7%,0))</f>
        <v>0</v>
      </c>
      <c r="D28" s="133">
        <f>'Expenses and receipts'!E34</f>
        <v>0</v>
      </c>
      <c r="E28">
        <f>IF('Expenses and receipts'!H34="Foreign VAT","Foreign VAT "&amp;'Expenses and receipts'!B34,'Expenses and receipts'!B34)</f>
        <v>0</v>
      </c>
      <c r="F28">
        <f>'Master Data'!$C$9</f>
        <v>0</v>
      </c>
      <c r="G28">
        <f>'Master Data'!$C$13</f>
        <v>0</v>
      </c>
    </row>
    <row r="29" spans="1:7" x14ac:dyDescent="0.2">
      <c r="A29" s="85">
        <f>'Expenses and receipts'!A35</f>
        <v>0</v>
      </c>
      <c r="B29">
        <f>IF('Expenses and receipts'!H35=19%,'Expenses and receipts'!E35/1.19,IF('Expenses and receipts'!H35=7%,'Expenses and receipts'!E35/1.07,IF('Expenses and receipts'!H35="Foreign VAT",'Expenses and receipts'!E35,)))</f>
        <v>0</v>
      </c>
      <c r="C29">
        <f>IF('Expenses and receipts'!H35=19%,B29*19%,IF('Expenses and receipts'!H35=7%,B29*7%,0))</f>
        <v>0</v>
      </c>
      <c r="D29" s="133">
        <f>'Expenses and receipts'!E35</f>
        <v>0</v>
      </c>
      <c r="E29">
        <f>IF('Expenses and receipts'!H35="Foreign VAT","Foreign VAT "&amp;'Expenses and receipts'!B35,'Expenses and receipts'!B35)</f>
        <v>0</v>
      </c>
      <c r="F29">
        <f>'Master Data'!$C$9</f>
        <v>0</v>
      </c>
      <c r="G29">
        <f>'Master Data'!$C$13</f>
        <v>0</v>
      </c>
    </row>
    <row r="30" spans="1:7" x14ac:dyDescent="0.2">
      <c r="A30" s="85">
        <f>'Expenses and receipts'!A36</f>
        <v>0</v>
      </c>
      <c r="B30">
        <f>IF('Expenses and receipts'!H36=19%,'Expenses and receipts'!E36/1.19,IF('Expenses and receipts'!H36=7%,'Expenses and receipts'!E36/1.07,IF('Expenses and receipts'!H36="Foreign VAT",'Expenses and receipts'!E36,)))</f>
        <v>0</v>
      </c>
      <c r="C30">
        <f>IF('Expenses and receipts'!H36=19%,B30*19%,IF('Expenses and receipts'!H36=7%,B30*7%,0))</f>
        <v>0</v>
      </c>
      <c r="D30" s="133">
        <f>'Expenses and receipts'!E36</f>
        <v>0</v>
      </c>
      <c r="E30">
        <f>IF('Expenses and receipts'!H36="Foreign VAT","Foreign VAT "&amp;'Expenses and receipts'!B36,'Expenses and receipts'!B36)</f>
        <v>0</v>
      </c>
      <c r="F30">
        <f>'Master Data'!$C$9</f>
        <v>0</v>
      </c>
      <c r="G30">
        <f>'Master Data'!$C$13</f>
        <v>0</v>
      </c>
    </row>
    <row r="31" spans="1:7" x14ac:dyDescent="0.2">
      <c r="A31" s="85">
        <f>'Expenses and receipts'!A37</f>
        <v>0</v>
      </c>
      <c r="B31">
        <f>IF('Expenses and receipts'!H37=19%,'Expenses and receipts'!E37/1.19,IF('Expenses and receipts'!H37=7%,'Expenses and receipts'!E37/1.07,IF('Expenses and receipts'!H37="Foreign VAT",'Expenses and receipts'!E37,)))</f>
        <v>0</v>
      </c>
      <c r="C31">
        <f>IF('Expenses and receipts'!H37=19%,B31*19%,IF('Expenses and receipts'!H37=7%,B31*7%,0))</f>
        <v>0</v>
      </c>
      <c r="D31" s="133">
        <f>'Expenses and receipts'!E37</f>
        <v>0</v>
      </c>
      <c r="E31">
        <f>IF('Expenses and receipts'!H37="Foreign VAT","Foreign VAT "&amp;'Expenses and receipts'!B37,'Expenses and receipts'!B37)</f>
        <v>0</v>
      </c>
      <c r="F31">
        <f>'Master Data'!$C$9</f>
        <v>0</v>
      </c>
      <c r="G31">
        <f>'Master Data'!$C$13</f>
        <v>0</v>
      </c>
    </row>
    <row r="32" spans="1:7" x14ac:dyDescent="0.2">
      <c r="A32" s="85">
        <f>'Expenses and receipts'!A38</f>
        <v>0</v>
      </c>
      <c r="B32">
        <f>IF('Expenses and receipts'!H38=19%,'Expenses and receipts'!E38/1.19,IF('Expenses and receipts'!H38=7%,'Expenses and receipts'!E38/1.07,IF('Expenses and receipts'!H38="Foreign VAT",'Expenses and receipts'!E38,)))</f>
        <v>0</v>
      </c>
      <c r="C32">
        <f>IF('Expenses and receipts'!H38=19%,B32*19%,IF('Expenses and receipts'!H38=7%,B32*7%,0))</f>
        <v>0</v>
      </c>
      <c r="D32" s="133">
        <f>'Expenses and receipts'!E38</f>
        <v>0</v>
      </c>
      <c r="E32">
        <f>IF('Expenses and receipts'!H38="Foreign VAT","Foreign VAT "&amp;'Expenses and receipts'!B38,'Expenses and receipts'!B38)</f>
        <v>0</v>
      </c>
      <c r="F32">
        <f>'Master Data'!$C$9</f>
        <v>0</v>
      </c>
      <c r="G32">
        <f>'Master Data'!$C$13</f>
        <v>0</v>
      </c>
    </row>
    <row r="33" spans="1:7" x14ac:dyDescent="0.2">
      <c r="A33" s="85">
        <f>'Expenses and receipts'!A39</f>
        <v>0</v>
      </c>
      <c r="B33">
        <f>IF('Expenses and receipts'!H39=19%,'Expenses and receipts'!E39/1.19,IF('Expenses and receipts'!H39=7%,'Expenses and receipts'!E39/1.07,IF('Expenses and receipts'!H39="Foreign VAT",'Expenses and receipts'!E39,)))</f>
        <v>0</v>
      </c>
      <c r="C33">
        <f>IF('Expenses and receipts'!H39=19%,B33*19%,IF('Expenses and receipts'!H39=7%,B33*7%,0))</f>
        <v>0</v>
      </c>
      <c r="D33" s="133">
        <f>'Expenses and receipts'!E39</f>
        <v>0</v>
      </c>
      <c r="E33">
        <f>IF('Expenses and receipts'!H39="Foreign VAT","Foreign VAT "&amp;'Expenses and receipts'!B39,'Expenses and receipts'!B39)</f>
        <v>0</v>
      </c>
      <c r="F33">
        <f>'Master Data'!$C$9</f>
        <v>0</v>
      </c>
      <c r="G33">
        <f>'Master Data'!$C$13</f>
        <v>0</v>
      </c>
    </row>
    <row r="34" spans="1:7" x14ac:dyDescent="0.2">
      <c r="A34" s="85">
        <f>'Expenses and receipts'!A40</f>
        <v>0</v>
      </c>
      <c r="B34">
        <f>IF('Expenses and receipts'!H40=19%,'Expenses and receipts'!E40/1.19,IF('Expenses and receipts'!H40=7%,'Expenses and receipts'!E40/1.07,IF('Expenses and receipts'!H40="Foreign VAT",'Expenses and receipts'!E40,)))</f>
        <v>0</v>
      </c>
      <c r="C34">
        <f>IF('Expenses and receipts'!H40=19%,B34*19%,IF('Expenses and receipts'!H40=7%,B34*7%,0))</f>
        <v>0</v>
      </c>
      <c r="D34" s="133">
        <f>'Expenses and receipts'!E40</f>
        <v>0</v>
      </c>
      <c r="E34">
        <f>IF('Expenses and receipts'!H40="Foreign VAT","Foreign VAT "&amp;'Expenses and receipts'!B40,'Expenses and receipts'!B40)</f>
        <v>0</v>
      </c>
      <c r="F34">
        <f>'Master Data'!$C$9</f>
        <v>0</v>
      </c>
      <c r="G34">
        <f>'Master Data'!$C$13</f>
        <v>0</v>
      </c>
    </row>
    <row r="35" spans="1:7" x14ac:dyDescent="0.2">
      <c r="A35" s="85">
        <f>'Expenses and receipts'!A41</f>
        <v>0</v>
      </c>
      <c r="B35">
        <f>IF('Expenses and receipts'!H41=19%,'Expenses and receipts'!E41/1.19,IF('Expenses and receipts'!H41=7%,'Expenses and receipts'!E41/1.07,IF('Expenses and receipts'!H41="Foreign VAT",'Expenses and receipts'!E41,)))</f>
        <v>0</v>
      </c>
      <c r="C35">
        <f>IF('Expenses and receipts'!H41=19%,B35*19%,IF('Expenses and receipts'!H41=7%,B35*7%,0))</f>
        <v>0</v>
      </c>
      <c r="D35" s="133">
        <f>'Expenses and receipts'!E41</f>
        <v>0</v>
      </c>
      <c r="E35">
        <f>IF('Expenses and receipts'!H41="Foreign VAT","Foreign VAT "&amp;'Expenses and receipts'!B41,'Expenses and receipts'!B41)</f>
        <v>0</v>
      </c>
      <c r="F35">
        <f>'Master Data'!$C$9</f>
        <v>0</v>
      </c>
      <c r="G35">
        <f>'Master Data'!$C$13</f>
        <v>0</v>
      </c>
    </row>
    <row r="36" spans="1:7" x14ac:dyDescent="0.2">
      <c r="A36" s="85">
        <f>'Expenses and receipts'!A42</f>
        <v>0</v>
      </c>
      <c r="B36">
        <f>IF('Expenses and receipts'!H42=19%,'Expenses and receipts'!E42/1.19,IF('Expenses and receipts'!H42=7%,'Expenses and receipts'!E42/1.07,IF('Expenses and receipts'!H42="Foreign VAT",'Expenses and receipts'!E42,)))</f>
        <v>0</v>
      </c>
      <c r="C36">
        <f>IF('Expenses and receipts'!H42=19%,B36*19%,IF('Expenses and receipts'!H42=7%,B36*7%,0))</f>
        <v>0</v>
      </c>
      <c r="D36" s="133">
        <f>'Expenses and receipts'!E42</f>
        <v>0</v>
      </c>
      <c r="E36">
        <f>IF('Expenses and receipts'!H42="Foreign VAT","Foreign VAT "&amp;'Expenses and receipts'!B42,'Expenses and receipts'!B42)</f>
        <v>0</v>
      </c>
      <c r="F36">
        <f>'Master Data'!$C$9</f>
        <v>0</v>
      </c>
      <c r="G36">
        <f>'Master Data'!$C$13</f>
        <v>0</v>
      </c>
    </row>
    <row r="37" spans="1:7" x14ac:dyDescent="0.2">
      <c r="A37" s="85">
        <f>'Expenses and receipts'!A43</f>
        <v>0</v>
      </c>
      <c r="B37">
        <f>IF('Expenses and receipts'!H43=19%,'Expenses and receipts'!E43/1.19,IF('Expenses and receipts'!H43=7%,'Expenses and receipts'!E43/1.07,IF('Expenses and receipts'!H43="Foreign VAT",'Expenses and receipts'!E43,)))</f>
        <v>0</v>
      </c>
      <c r="C37">
        <f>IF('Expenses and receipts'!H43=19%,B37*19%,IF('Expenses and receipts'!H43=7%,B37*7%,0))</f>
        <v>0</v>
      </c>
      <c r="D37" s="133">
        <f>'Expenses and receipts'!E43</f>
        <v>0</v>
      </c>
      <c r="E37">
        <f>IF('Expenses and receipts'!H43="Foreign VAT","Foreign VAT "&amp;'Expenses and receipts'!B43,'Expenses and receipts'!B43)</f>
        <v>0</v>
      </c>
      <c r="F37">
        <f>'Master Data'!$C$9</f>
        <v>0</v>
      </c>
      <c r="G37">
        <f>'Master Data'!$C$13</f>
        <v>0</v>
      </c>
    </row>
    <row r="38" spans="1:7" x14ac:dyDescent="0.2">
      <c r="A38" s="85">
        <f>'Expenses and receipts'!A44</f>
        <v>0</v>
      </c>
      <c r="B38">
        <f>IF('Expenses and receipts'!H44=19%,'Expenses and receipts'!E44/1.19,IF('Expenses and receipts'!H44=7%,'Expenses and receipts'!E44/1.07,IF('Expenses and receipts'!H44="Foreign VAT",'Expenses and receipts'!E44,)))</f>
        <v>0</v>
      </c>
      <c r="C38">
        <f>IF('Expenses and receipts'!H44=19%,B38*19%,IF('Expenses and receipts'!H44=7%,B38*7%,0))</f>
        <v>0</v>
      </c>
      <c r="D38" s="133">
        <f>'Expenses and receipts'!E44</f>
        <v>0</v>
      </c>
      <c r="E38">
        <f>IF('Expenses and receipts'!H44="Foreign VAT","Foreign VAT "&amp;'Expenses and receipts'!B44,'Expenses and receipts'!B44)</f>
        <v>0</v>
      </c>
      <c r="F38">
        <f>'Master Data'!$C$9</f>
        <v>0</v>
      </c>
      <c r="G38">
        <f>'Master Data'!$C$13</f>
        <v>0</v>
      </c>
    </row>
    <row r="39" spans="1:7" x14ac:dyDescent="0.2">
      <c r="A39" s="85">
        <f>'Expenses and receipts'!A45</f>
        <v>0</v>
      </c>
      <c r="B39">
        <f>IF('Expenses and receipts'!H45=19%,'Expenses and receipts'!E45/1.19,IF('Expenses and receipts'!H45=7%,'Expenses and receipts'!E45/1.07,IF('Expenses and receipts'!H45="Foreign VAT",'Expenses and receipts'!E45,)))</f>
        <v>0</v>
      </c>
      <c r="C39">
        <f>IF('Expenses and receipts'!H45=19%,B39*19%,IF('Expenses and receipts'!H45=7%,B39*7%,0))</f>
        <v>0</v>
      </c>
      <c r="D39" s="133">
        <f>'Expenses and receipts'!E45</f>
        <v>0</v>
      </c>
      <c r="E39">
        <f>IF('Expenses and receipts'!H45="Foreign VAT","Foreign VAT "&amp;'Expenses and receipts'!B45,'Expenses and receipts'!B45)</f>
        <v>0</v>
      </c>
      <c r="F39">
        <f>'Master Data'!$C$9</f>
        <v>0</v>
      </c>
      <c r="G39">
        <f>'Master Data'!$C$13</f>
        <v>0</v>
      </c>
    </row>
    <row r="40" spans="1:7" x14ac:dyDescent="0.2">
      <c r="A40" s="85">
        <f>'Expenses and receipts'!A46</f>
        <v>0</v>
      </c>
      <c r="B40">
        <f>IF('Expenses and receipts'!H46=19%,'Expenses and receipts'!E46/1.19,IF('Expenses and receipts'!H46=7%,'Expenses and receipts'!E46/1.07,IF('Expenses and receipts'!H46="Foreign VAT",'Expenses and receipts'!E46,)))</f>
        <v>0</v>
      </c>
      <c r="C40">
        <f>IF('Expenses and receipts'!H46=19%,B40*19%,IF('Expenses and receipts'!H46=7%,B40*7%,0))</f>
        <v>0</v>
      </c>
      <c r="D40" s="133">
        <f>'Expenses and receipts'!E46</f>
        <v>0</v>
      </c>
      <c r="E40">
        <f>IF('Expenses and receipts'!H46="Foreign VAT","Foreign VAT "&amp;'Expenses and receipts'!B46,'Expenses and receipts'!B46)</f>
        <v>0</v>
      </c>
      <c r="F40">
        <f>'Master Data'!$C$9</f>
        <v>0</v>
      </c>
      <c r="G40">
        <f>'Master Data'!$C$13</f>
        <v>0</v>
      </c>
    </row>
    <row r="41" spans="1:7" x14ac:dyDescent="0.2">
      <c r="A41" s="85">
        <f>'Expenses and receipts'!A47</f>
        <v>0</v>
      </c>
      <c r="B41">
        <f>IF('Expenses and receipts'!H47=19%,'Expenses and receipts'!E47/1.19,IF('Expenses and receipts'!H47=7%,'Expenses and receipts'!E47/1.07,IF('Expenses and receipts'!H47="Foreign VAT",'Expenses and receipts'!E47,)))</f>
        <v>0</v>
      </c>
      <c r="C41">
        <f>IF('Expenses and receipts'!H47=19%,B41*19%,IF('Expenses and receipts'!H47=7%,B41*7%,0))</f>
        <v>0</v>
      </c>
      <c r="D41" s="133">
        <f>'Expenses and receipts'!E47</f>
        <v>0</v>
      </c>
      <c r="E41">
        <f>IF('Expenses and receipts'!H47="Foreign VAT","Foreign VAT "&amp;'Expenses and receipts'!B47,'Expenses and receipts'!B47)</f>
        <v>0</v>
      </c>
      <c r="F41">
        <f>'Master Data'!$C$9</f>
        <v>0</v>
      </c>
      <c r="G41">
        <f>'Master Data'!$C$13</f>
        <v>0</v>
      </c>
    </row>
    <row r="42" spans="1:7" x14ac:dyDescent="0.2">
      <c r="A42" s="85">
        <f>'Expenses and receipts'!A48</f>
        <v>0</v>
      </c>
      <c r="B42">
        <f>IF('Expenses and receipts'!H48=19%,'Expenses and receipts'!E48/1.19,IF('Expenses and receipts'!H48=7%,'Expenses and receipts'!E48/1.07,IF('Expenses and receipts'!H48="Foreign VAT",'Expenses and receipts'!E48,)))</f>
        <v>0</v>
      </c>
      <c r="C42">
        <f>IF('Expenses and receipts'!H48=19%,B42*19%,IF('Expenses and receipts'!H48=7%,B42*7%,0))</f>
        <v>0</v>
      </c>
      <c r="D42" s="133">
        <f>'Expenses and receipts'!E48</f>
        <v>0</v>
      </c>
      <c r="E42">
        <f>IF('Expenses and receipts'!H48="Foreign VAT","Foreign VAT "&amp;'Expenses and receipts'!B48,'Expenses and receipts'!B48)</f>
        <v>0</v>
      </c>
      <c r="F42">
        <f>'Master Data'!$C$9</f>
        <v>0</v>
      </c>
      <c r="G42">
        <f>'Master Data'!$C$13</f>
        <v>0</v>
      </c>
    </row>
    <row r="43" spans="1:7" x14ac:dyDescent="0.2">
      <c r="A43" s="85">
        <f>'Expenses and receipts'!A49</f>
        <v>0</v>
      </c>
      <c r="B43">
        <f>IF('Expenses and receipts'!H49=19%,'Expenses and receipts'!E49/1.19,IF('Expenses and receipts'!H49=7%,'Expenses and receipts'!E49/1.07,IF('Expenses and receipts'!H49="Foreign VAT",'Expenses and receipts'!E49,)))</f>
        <v>0</v>
      </c>
      <c r="C43">
        <f>IF('Expenses and receipts'!H49=19%,B43*19%,IF('Expenses and receipts'!H49=7%,B43*7%,0))</f>
        <v>0</v>
      </c>
      <c r="D43" s="133">
        <f>'Expenses and receipts'!E49</f>
        <v>0</v>
      </c>
      <c r="E43">
        <f>IF('Expenses and receipts'!H49="Foreign VAT","Foreign VAT "&amp;'Expenses and receipts'!B49,'Expenses and receipts'!B49)</f>
        <v>0</v>
      </c>
      <c r="F43">
        <f>'Master Data'!$C$9</f>
        <v>0</v>
      </c>
      <c r="G43">
        <f>'Master Data'!$C$13</f>
        <v>0</v>
      </c>
    </row>
  </sheetData>
  <sheetProtection password="B764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cb02cfea-acc0-4e9f-80b1-667040d37ef0</BSO999929>
</file>

<file path=customXml/itemProps1.xml><?xml version="1.0" encoding="utf-8"?>
<ds:datastoreItem xmlns:ds="http://schemas.openxmlformats.org/officeDocument/2006/customXml" ds:itemID="{A33D5890-4EC8-4D54-862E-BE73878BBEB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Master Data</vt:lpstr>
      <vt:lpstr>Meal allowances</vt:lpstr>
      <vt:lpstr>Travel costs</vt:lpstr>
      <vt:lpstr>Expenses and receipts</vt:lpstr>
      <vt:lpstr>refundable travel expenses</vt:lpstr>
      <vt:lpstr>Werte</vt:lpstr>
      <vt:lpstr>Lohndatei</vt:lpstr>
      <vt:lpstr>Fibudatei</vt:lpstr>
      <vt:lpstr>Ab_8_bis_24_Stunden__Betrag_in_Euro</vt:lpstr>
      <vt:lpstr>'refundable travel expenses'!Druckbereich</vt:lpstr>
      <vt:lpstr>Werte!Druckbereich</vt:lpstr>
      <vt:lpstr>Werte!Land</vt:lpstr>
      <vt:lpstr>Land</vt:lpstr>
      <vt:lpstr>Mind._24_Stunden__Betrag_in_Euro</vt:lpstr>
      <vt:lpstr>Pauschale_für_eine_Übernachtung_in_Euro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Schulze-Gemen, Christiane</dc:creator>
  <cp:lastModifiedBy>Kiffen, Timo</cp:lastModifiedBy>
  <cp:lastPrinted>2014-06-20T08:02:04Z</cp:lastPrinted>
  <dcterms:created xsi:type="dcterms:W3CDTF">2008-09-03T13:27:17Z</dcterms:created>
  <dcterms:modified xsi:type="dcterms:W3CDTF">2021-08-31T09:53:18Z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478500</vt:lpwstr>
  </property>
  <property fmtid="{D5CDD505-2E9C-101B-9397-08002B2CF9AE}" pid="3" name="DATEV-DMS_BETREFF">
    <vt:lpwstr>Reisekostentool 2021 - Vorlage Englisch</vt:lpwstr>
  </property>
  <property fmtid="{D5CDD505-2E9C-101B-9397-08002B2CF9AE}" pid="4" name="DATEV-DMS_MANDANT_NR">
    <vt:lpwstr>98000</vt:lpwstr>
  </property>
  <property fmtid="{D5CDD505-2E9C-101B-9397-08002B2CF9AE}" pid="5" name="DATEV-DMS_MANDANT_BEZ">
    <vt:lpwstr>Kanzleimandant</vt:lpwstr>
  </property>
</Properties>
</file>